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Sheet1!$A$3:$K$24</definedName>
    <definedName name="_xlnm.Print_Titles" localSheetId="0">Sheet1!$A:$K,Sheet1!$2:$3</definedName>
    <definedName name="_xlnm.Print_Area" localSheetId="0">Sheet1!$A$1:$K$24</definedName>
  </definedNames>
  <calcPr calcId="144525"/>
</workbook>
</file>

<file path=xl/sharedStrings.xml><?xml version="1.0" encoding="utf-8"?>
<sst xmlns="http://schemas.openxmlformats.org/spreadsheetml/2006/main" count="154" uniqueCount="125">
  <si>
    <t>附件：</t>
  </si>
  <si>
    <t>2022年耕地质量监测提升（酸化土壤改良示范）项目建设任务表</t>
  </si>
  <si>
    <t>序号</t>
  </si>
  <si>
    <t>项目名称</t>
  </si>
  <si>
    <t>项目实施单位</t>
  </si>
  <si>
    <t>建设地点</t>
  </si>
  <si>
    <t>建设内容</t>
  </si>
  <si>
    <t>实施面积（亩）</t>
  </si>
  <si>
    <t>补助金额（万元）</t>
  </si>
  <si>
    <t>财政支持环节和补助标准</t>
  </si>
  <si>
    <t>预期绩效目标</t>
  </si>
  <si>
    <t>行（产业）分类</t>
  </si>
  <si>
    <t>土壤ＰＨ（2021年测）</t>
  </si>
  <si>
    <t>秀山县2022年海洋乡岩院村酸化土壤改良项目</t>
  </si>
  <si>
    <t>秀山县高岩中药材专业合作社</t>
  </si>
  <si>
    <t>海洋乡岩院村凉水组，岩院组</t>
  </si>
  <si>
    <t>1、购买土壤调理剂13吨。2、实施“有机肥+土壤调理剂+配方肥”技术模式。采用机械进行翻耕，让调理剂、有机肥与土壤充分混合均匀，提高酸化土壤改良效果。</t>
  </si>
  <si>
    <t>用于政府统一采购土壤调理剂13吨。</t>
  </si>
  <si>
    <t>1PH值提高0.2以上，减少化肥用量3％以上，提高黄柏的产量和质量，促进产业的提质增效。促进作物生长势，提高抗病虫能力，减少农药的投入量。带动当地农民和低收入人群就业，增加农民收入。</t>
  </si>
  <si>
    <t>中药材</t>
  </si>
  <si>
    <t>秀山县2022年涌洞镇共和组酸化土壤改良项目</t>
  </si>
  <si>
    <t>重庆秀蔬蔬菜种植有限公司</t>
  </si>
  <si>
    <t>涌洞镇共和组</t>
  </si>
  <si>
    <t>1、购配土壤调理剂25吨，每亩施土壤调理剂80公斤。2、购配方肥10吨，每亩施配方肥25公斤。3、公司自有有机肥，每亩施有机肥200公斤。4、尾菜腐熟还田+机械深施有机肥+配方肥+调理剂310亩。机械耕整、开沟后，人工撒施配方肥后盖土起垄。</t>
  </si>
  <si>
    <t>用于政府统一采购土壤调理剂25吨。</t>
  </si>
  <si>
    <t>PH值提高0.2个单位以上，减少化肥用量3％以上，增产5％以上。解决当地劳动力就近就业问题，提高了当地老百姓的收入。 辐射带动周边农户减少不合理化肥投入，减少面源污染，助推蔬菜产业提质增效。</t>
  </si>
  <si>
    <t>蔬菜</t>
  </si>
  <si>
    <t>秀山县2022年雅江镇桂坪村酸化土壤改良项目</t>
  </si>
  <si>
    <t>秀山县金天地农业开发有限公司</t>
  </si>
  <si>
    <t>雅江镇桂坪村石莆组</t>
  </si>
  <si>
    <t>采用“有机肥+配方肥+土壤调理剂”技术模式。1、采购商品有机肥60吨（300亩×200公斤/亩），有机含量≧45%。2、采购土壤调理剂50公斤×300亩=15吨。3、机械翻根所需人工320个（1个工/亩×300亩）。4、撒施有机肥和土壤调理剂所需人工180个（14人/天/8吨）</t>
  </si>
  <si>
    <t>用于政府统一采购土壤调理剂15吨。</t>
  </si>
  <si>
    <t>具体目标：通过进行示范，土壤酸化改良项目区PH值提高0.2个单位以上，减少化肥用量3％以上，增产5％以上。</t>
  </si>
  <si>
    <t>水果</t>
  </si>
  <si>
    <t>秀山县2022年梅江镇兴隆坳村酸化土壤改良项目</t>
  </si>
  <si>
    <t>秀山三磊田甜农业开发有限公司</t>
  </si>
  <si>
    <t>梅江镇兴隆坳村、两路村</t>
  </si>
  <si>
    <t>1、对企业现有种植的800亩猕猴桃基地，按照“有机肥+配方肥+土壤调理剂”技术模式，每亩撒施土壤调理剂61公斤、有机肥200公斤，2、撒施后及时利用机械翻耕，让调理剂、有机肥与土壤充分混合均匀，提高酸化土壤改良效果。</t>
  </si>
  <si>
    <t>用于政府统一采购土壤调理剂49吨。</t>
  </si>
  <si>
    <t>1、土壤酸化改良项目区PH值提高0.2个单位以上，减少化肥用量3%以上，增产5%以上。并相应增加当地村民劳务收入；
2、提升果品品质，以利拓展销售渠道、增加销售收入和创建“秀山猕猴桃”品牌。</t>
  </si>
  <si>
    <t>秀山县2022年峨溶镇坝浪村酸化土壤改良项目</t>
  </si>
  <si>
    <t>秀山县红中红蜜柚专业合作社</t>
  </si>
  <si>
    <t>峨溶镇坝浪村橙子坡组</t>
  </si>
  <si>
    <t>1、实施“有机肥+土壤调理剂+配方肥”技术模式，对105亩蜜柚基地进行土壤改良。 2、采购有机肥（有机质60%以上，总养分8%以上）5.2吨，每亩施肥量100斤。3、采购配方肥1.2吨，每亩施肥量23斤。</t>
  </si>
  <si>
    <t>用于政府统一采购土壤调理剂6吨。</t>
  </si>
  <si>
    <t>PH值提高0.2个单位以上，减少化肥用量3%以上，增产5%以上。预计今年挂果50吨。能为社会提供大量的就业机会，每年能为基地提供用工40余人。</t>
  </si>
  <si>
    <t>秀山县2022年乌杨街道凉亭村酸化土壤改良项目</t>
  </si>
  <si>
    <t>秀山县凉亭农业开发有限公司</t>
  </si>
  <si>
    <t>乌杨街道凉亭村高梁湾组</t>
  </si>
  <si>
    <t>采取“尾菜还田+有机肥+配方肥+土壤调理剂”技术模式，每亩尾菜消毒粉碎还田350公斤、施土壤调理剂69公斤、有机肥200公斤、配方肥25kg，利用机械进行翻耕，让尾菜、调理剂、有机肥与土壤充分混合均匀，提高酸化土壤改良效果，配合推广中微量元素肥料、新型农业技术、绿色防控技术。</t>
  </si>
  <si>
    <t>用于政府统一采购土壤调理剂7吨。</t>
  </si>
  <si>
    <t>示范区土壤PH值提高0.2个单位以上，减少化肥用量3％以上，增产5％以上。解决当地劳动力就近就业问题，提高了当地老百姓的收入。 辐射带动周边农户减少不合理化肥投入，稳步提高化肥利用率。</t>
  </si>
  <si>
    <t>秀山县2022年海洋乡芭茅村酸化土壤改良项目</t>
  </si>
  <si>
    <t>秀山县云合柑橘种植专业合作社</t>
  </si>
  <si>
    <t>海洋乡芭茅村懒杆树组</t>
  </si>
  <si>
    <t>采用“有机肥+配方肥+土壤调理剂”技术模式。1、采购商品有机肥40吨（200亩×200公斤/亩），有机含量≧45%。2、采购土壤调理剂45公斤×200亩=9吨。3、机械翻根所需人工200个（1个工/亩×200亩）。4、洒施有机肥和土壤调理剂所需人工93个（10人/天/6吨）</t>
  </si>
  <si>
    <t>用于政府统一采购土壤调理剂9吨。</t>
  </si>
  <si>
    <t>1PH值提高0.2个单位以上，减少化肥用量3％以上，增产5％以上。提升耕地质量，优化土壤环境，提果品质量，增加销售收入。可带动低收入户12户53人就近就业，户均直接经济受益可增加劳务收入6000元以上。</t>
  </si>
  <si>
    <t>秀山县2022年龙池镇水源村酸化土壤改良项目</t>
  </si>
  <si>
    <t>秀山县地金农业开发有限公司</t>
  </si>
  <si>
    <t>龙池镇水源村</t>
  </si>
  <si>
    <t>1、购买肥料12吨，其中采购生物有机肥10吨、腐熟羊粪30吨、复合肥（氮磷钾各15%）1吨、流体水溶肥0.5吨（20桶，25公斤/桶）。2、采用“有机肥+配方肥+土壤调理剂技术模式”管理山银花基地170亩。每株施用生物有机肥0.5公斤、腐熟羊粪1公斤，每亩施用生物有机肥90公斤、腐熟羊粪180公斤、土壤调理剂47公斤。</t>
  </si>
  <si>
    <t>用于政府统一采购土壤调理剂8吨。</t>
  </si>
  <si>
    <t>可减少3%的化肥使用量；鲜花产量增产5%以上。通过合理施肥，少量多餐，促进山银花基地早投产，PH值提高0.2个单位以上；增加山银花干物质积累，提高山银花内在品质，山银花鲜花折干比控制在4.8:1以内。</t>
  </si>
  <si>
    <t>秀山县2022年龙池镇杉树村酸化土壤改良项目</t>
  </si>
  <si>
    <t>秀山县杉树村果蔬种植农民专业合作社</t>
  </si>
  <si>
    <t>龙池镇杉树村</t>
  </si>
  <si>
    <t>1、对企业现有种植的200亩柚子基地，按照“有机肥+配方肥+土壤调理剂”技术模式，每亩撒施土壤调理剂35公斤、有机肥150公斤；2、撒施后及时利用机械翻耕，让调理剂、有机肥与土壤充分混合均匀，提高酸化土壤改良效果。</t>
  </si>
  <si>
    <t>PH值提高0.2个单位以上，减少化肥用量3%以上，增产5%以上，并相应增加当地村民劳务收入；提升果品品质，增加销售收入。</t>
  </si>
  <si>
    <t>秀山县2022年宋农镇凤凰寨村塘口组酸化土壤改良项目</t>
  </si>
  <si>
    <t>秀山县塘口农业专业合作社</t>
  </si>
  <si>
    <t>宋农镇凤凰寨村塘口组</t>
  </si>
  <si>
    <t>1、对企业现有种植的200亩柑桔基地，按照“有机肥+配方肥+土壤调理剂”技术模式，每亩撒施土壤调理剂70公斤、有机肥150公斤；2、撒施后及时利用机械翻耕，让调理剂、有机肥与土壤充分混合均匀，提高酸化土壤改良效果。</t>
  </si>
  <si>
    <t>PH值提高0.2个单位以上，减少化肥用量3%以上，增产5%以上。并相应增加当地村民劳务收入；提升果品品质，增加销售收入。</t>
  </si>
  <si>
    <t>秀山县2022年乌杨街道长滩村酸化土壤改良项目</t>
  </si>
  <si>
    <t>重庆秀山县陈斌种植场</t>
  </si>
  <si>
    <t>乌杨街道长滩村叫花坪组</t>
  </si>
  <si>
    <t>采取作物尾菜还田+有机肥+土壤调理剂+配方肥技术模式1、购买土壤调理剂7吨，按每亩64公斤；2、购买配方肥2.2吨，按每亩20公斤；3、购买有机肥6.6吨，按每亩60公斤；4、通过人工撒施，机械深耕模式。</t>
  </si>
  <si>
    <t xml:space="preserve">PH值提高0.2个单位以上，业主和农户满意度达90％以上，减少化肥用量3％以上，增产5％以上。
</t>
  </si>
  <si>
    <t>秀山县2022年宋农镇凤凰寨村土王庙组酸化土壤改良项目</t>
  </si>
  <si>
    <t>秀山县土王庙农业专业合作社</t>
  </si>
  <si>
    <t>宋农镇凤凰寨村土王庙组</t>
  </si>
  <si>
    <t>1、采用“有机肥+土壤调理剂+配方肥技术模式，购土壤调理剂物化配送7吨；2、购买配方肥9吨，按每亩30公斤；3、购买有机肥18吨，按每亩60公斤；4、通过人工撒施有机肥+配方肥+土壤调理剂后再进行机械松耕翻土。</t>
  </si>
  <si>
    <t>PH值提高0.2个单位以上，减少化肥用量3%以上，增产5%以上。2、带动周边农户就近务工，增加当地村民劳务收入；科学施肥，提升果品质量，增加销售收入。</t>
  </si>
  <si>
    <t>秀山县2022年乌杨街道兴隆村酸化土壤改良项目</t>
  </si>
  <si>
    <t>秀山县聚鑫种植园</t>
  </si>
  <si>
    <t>乌杨街道兴隆村</t>
  </si>
  <si>
    <t>1、实施“有机肥+土壤调理剂+配方肥”技术模式，对120亩柑橘基地进行土壤改良。 2、采购有机肥（有机质60%以上，总养分8%以上）24吨，每亩施肥量200公斤。3、采购配方肥16.8吨，每亩施肥量140公斤。4、采购土壤调理剂6吨，每亩撒施土壤调理剂50公斤。</t>
  </si>
  <si>
    <t>PH值提高0.2个单位以上，减少化肥用量3%以上，增产5%以上。增加当地村民劳务收入；提升果品品质，增加销售收入和创建水果品牌。</t>
  </si>
  <si>
    <t>秀山县2022年梅江镇两路村酸化土壤改良项目</t>
  </si>
  <si>
    <t>秀山县山谷溪农业开发有限公司</t>
  </si>
  <si>
    <t>梅江镇两路村</t>
  </si>
  <si>
    <t>示范面积400亩，“有机肥+配方肥+土壤调理剂”技术模式。 1、按照每亩200公斤标准购买和施用有机肥80吨； 2、按照每亩52.5公斤的标准购买并土壤调理剂21吨；</t>
  </si>
  <si>
    <t>用于政府统一采购土壤调理剂21吨。</t>
  </si>
  <si>
    <t>PH值提高0.2个单位以上，业主和农户满意度达90％以上，减少化肥用量3％以上，增产5％以上，项目区产品100%符合食品安全国家标准或农产品质量安全行业标准。</t>
  </si>
  <si>
    <t>秀山县2022年宋农镇大土村酸化土壤改良项目</t>
  </si>
  <si>
    <t>秀山县友好农业开发有限公司</t>
  </si>
  <si>
    <t>宋农镇大土村黄花组</t>
  </si>
  <si>
    <t>示范面积150亩，“有机肥+配方肥+土壤调理剂”技术模式。1、按照每亩200公斤标准购买和施用有机肥30吨；2、按照每亩47公斤的标准购买并土壤调理剂7吨。</t>
  </si>
  <si>
    <t>PH值提高0.2个单位以上，业主和农户满意度达90％以上，减少化肥用量3％以上，增产5％以上，，项目区产品100%符合食品安全国家标准或农产品质量安全行业标准。</t>
  </si>
  <si>
    <t>秀山县2022年溶溪镇石板村酸化土壤改良项目</t>
  </si>
  <si>
    <t>秀山县茂埠农业开发有限公司</t>
  </si>
  <si>
    <t>溶溪镇石板村</t>
  </si>
  <si>
    <t>1、土壤调理剂15吨，每亩50公斤。
2、有机肥12吨，每亩40公斤。</t>
  </si>
  <si>
    <t>PH值提高0.2个单位以上，减少化肥用量3％以上，增产5％以上。带动农户通过务工和土地租金增收5万元以上，带动低收入群体增收0.3万元。</t>
  </si>
  <si>
    <t>秀山县2022年平凯街道明家寨社区酸化土壤改良项目</t>
  </si>
  <si>
    <t>秀山县氾胜农业开发有限公司</t>
  </si>
  <si>
    <t>平凯街道明家寨社区</t>
  </si>
  <si>
    <t>1、土壤调理剂15吨，每亩50斤。2、有机肥12吨，每亩40公斤。
3、人工300个工时。</t>
  </si>
  <si>
    <t>秀山县2022年海洋乡一枝村酸化土壤改良项目</t>
  </si>
  <si>
    <t>秀山县永鑫农业专社业合作社</t>
  </si>
  <si>
    <t>海洋乡一枝村赶场坝组</t>
  </si>
  <si>
    <t>采用“有机肥+配方肥+土壤调理剂”技术模式。1、采购商品有机肥30吨（150亩×200公斤/亩），有机含量≧45%。2、采购土壤调理剂8吨。3、机械翻根所需人工200个（1个工/亩×150亩）。4、洒施有机肥和土壤调理剂所需人工93个（10人/天/6吨）</t>
  </si>
  <si>
    <t>PH值提高0.2个单位以上，减少化肥用量3％以上，增产5％以上。解决了劳动力的就业问题，。常年就近雇请当地贫困户9户、6人用工，基本保证每人每月有1100元的务工收入。免费教授有意愿的8户贫困户种植技术和发展水果产业。</t>
  </si>
  <si>
    <t>秀山县2022年平凯街道官舟社区酸化土壤改良项目</t>
  </si>
  <si>
    <t xml:space="preserve">秀山县永航中药材开发有限公司 </t>
  </si>
  <si>
    <t>平凯街道官舟社区</t>
  </si>
  <si>
    <t>1、采用有机肥++配方肥+土壤调理剂技术模式。2、土壤调理剂16吨，每亩53公斤；3、有机肥12吨，按每亩40公斤；4、配方肥10.5吨，按每亩35公斤。</t>
  </si>
  <si>
    <t>用于政府统一采购土壤调理剂16吨。</t>
  </si>
  <si>
    <t>秀山县2022年岑溪乡新桥村酸化土壤改良项目</t>
  </si>
  <si>
    <t>秀山县瑞成生物科技有限责任公司</t>
  </si>
  <si>
    <t>岑溪乡新桥村、和平村</t>
  </si>
  <si>
    <t>1、土壤调理剂22吨，每亩49斤。
2、有机肥18吨，每亩40公斤。</t>
  </si>
  <si>
    <t>用于政府统一采购土壤调理剂22吨。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</si>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</sst>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view="pageBreakPreview" zoomScale="74" zoomScaleNormal="79" workbookViewId="0">
      <selection activeCell="A2" sqref="A2:K2"/>
    </sheetView>
  </sheetViews>
  <sheetFormatPr defaultColWidth="8.89166666666667" defaultRowHeight="13.5"/>
  <cols>
    <col min="1" max="1" width="5.725" style="1" customWidth="1"/>
    <col min="2" max="2" width="18.8083333333333" customWidth="1"/>
    <col min="3" max="3" width="18.25" style="3" customWidth="1"/>
    <col min="4" max="4" width="15.4916666666667" style="4" customWidth="1"/>
    <col min="5" max="5" width="59.9" style="4" customWidth="1"/>
    <col min="6" max="6" width="14" style="3" customWidth="1"/>
    <col min="7" max="7" width="14.8666666666667" style="3" customWidth="1"/>
    <col min="8" max="8" width="21.8333333333333" style="4" customWidth="1"/>
    <col min="9" max="9" width="47.975" style="4" customWidth="1"/>
    <col min="10" max="10" width="10.8416666666667" style="3" customWidth="1"/>
    <col min="11" max="11" width="14.9083333333333" style="1" customWidth="1"/>
  </cols>
  <sheetData>
    <row r="1" ht="25" customHeight="1" spans="1:2">
      <c r="A1" s="5" t="s">
        <v>0</v>
      </c>
      <c r="B1" s="5"/>
    </row>
    <row r="2" ht="44.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69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10">
        <v>300</v>
      </c>
      <c r="G4" s="11">
        <v>2.392</v>
      </c>
      <c r="H4" s="9" t="s">
        <v>17</v>
      </c>
      <c r="I4" s="9" t="s">
        <v>18</v>
      </c>
      <c r="J4" s="12" t="s">
        <v>19</v>
      </c>
      <c r="K4" s="8">
        <v>4.54</v>
      </c>
    </row>
    <row r="5" s="2" customFormat="1" ht="74" customHeight="1" spans="1:11">
      <c r="A5" s="8">
        <v>2</v>
      </c>
      <c r="B5" s="9" t="s">
        <v>20</v>
      </c>
      <c r="C5" s="9" t="s">
        <v>21</v>
      </c>
      <c r="D5" s="9" t="s">
        <v>22</v>
      </c>
      <c r="E5" s="9" t="s">
        <v>23</v>
      </c>
      <c r="F5" s="10">
        <v>310</v>
      </c>
      <c r="G5" s="12">
        <v>4.6</v>
      </c>
      <c r="H5" s="9" t="s">
        <v>24</v>
      </c>
      <c r="I5" s="9" t="s">
        <v>25</v>
      </c>
      <c r="J5" s="12" t="s">
        <v>26</v>
      </c>
      <c r="K5" s="8">
        <v>4.63</v>
      </c>
    </row>
    <row r="6" s="2" customFormat="1" ht="75" customHeight="1" spans="1:11">
      <c r="A6" s="8">
        <v>3</v>
      </c>
      <c r="B6" s="9" t="s">
        <v>27</v>
      </c>
      <c r="C6" s="9" t="s">
        <v>28</v>
      </c>
      <c r="D6" s="9" t="s">
        <v>29</v>
      </c>
      <c r="E6" s="9" t="s">
        <v>30</v>
      </c>
      <c r="F6" s="10">
        <v>300</v>
      </c>
      <c r="G6" s="12">
        <v>2.76</v>
      </c>
      <c r="H6" s="9" t="s">
        <v>31</v>
      </c>
      <c r="I6" s="9" t="s">
        <v>32</v>
      </c>
      <c r="J6" s="12" t="s">
        <v>33</v>
      </c>
      <c r="K6" s="8">
        <f>(4.13+4.03+4.02)/3</f>
        <v>4.06</v>
      </c>
    </row>
    <row r="7" s="2" customFormat="1" ht="81" customHeight="1" spans="1:11">
      <c r="A7" s="8">
        <v>4</v>
      </c>
      <c r="B7" s="9" t="s">
        <v>34</v>
      </c>
      <c r="C7" s="9" t="s">
        <v>35</v>
      </c>
      <c r="D7" s="9" t="s">
        <v>36</v>
      </c>
      <c r="E7" s="9" t="s">
        <v>37</v>
      </c>
      <c r="F7" s="10">
        <v>800</v>
      </c>
      <c r="G7" s="12">
        <v>9.016</v>
      </c>
      <c r="H7" s="9" t="s">
        <v>38</v>
      </c>
      <c r="I7" s="9" t="s">
        <v>39</v>
      </c>
      <c r="J7" s="12" t="s">
        <v>33</v>
      </c>
      <c r="K7" s="18">
        <f>(4.07+5.26+4.06+5.2)/4</f>
        <v>4.6475</v>
      </c>
    </row>
    <row r="8" s="2" customFormat="1" ht="72" customHeight="1" spans="1:11">
      <c r="A8" s="8">
        <v>5</v>
      </c>
      <c r="B8" s="9" t="s">
        <v>40</v>
      </c>
      <c r="C8" s="9" t="s">
        <v>41</v>
      </c>
      <c r="D8" s="9" t="s">
        <v>42</v>
      </c>
      <c r="E8" s="9" t="s">
        <v>43</v>
      </c>
      <c r="F8" s="10">
        <v>105</v>
      </c>
      <c r="G8" s="12">
        <v>1.104</v>
      </c>
      <c r="H8" s="9" t="s">
        <v>44</v>
      </c>
      <c r="I8" s="9" t="s">
        <v>45</v>
      </c>
      <c r="J8" s="12" t="s">
        <v>33</v>
      </c>
      <c r="K8" s="18">
        <f>(5.11+5.35+4.96+4.8+4.75)/5</f>
        <v>4.994</v>
      </c>
    </row>
    <row r="9" s="2" customFormat="1" ht="85" customHeight="1" spans="1:11">
      <c r="A9" s="8">
        <v>6</v>
      </c>
      <c r="B9" s="9" t="s">
        <v>46</v>
      </c>
      <c r="C9" s="9" t="s">
        <v>47</v>
      </c>
      <c r="D9" s="9" t="s">
        <v>48</v>
      </c>
      <c r="E9" s="9" t="s">
        <v>49</v>
      </c>
      <c r="F9" s="10">
        <v>102</v>
      </c>
      <c r="G9" s="12">
        <v>1.288</v>
      </c>
      <c r="H9" s="9" t="s">
        <v>50</v>
      </c>
      <c r="I9" s="9" t="s">
        <v>51</v>
      </c>
      <c r="J9" s="12" t="s">
        <v>26</v>
      </c>
      <c r="K9" s="19">
        <f>(4.55+5.06+4.54+5.31)/4</f>
        <v>4.865</v>
      </c>
    </row>
    <row r="10" s="2" customFormat="1" ht="73" customHeight="1" spans="1:11">
      <c r="A10" s="8">
        <v>7</v>
      </c>
      <c r="B10" s="9" t="s">
        <v>52</v>
      </c>
      <c r="C10" s="9" t="s">
        <v>53</v>
      </c>
      <c r="D10" s="9" t="s">
        <v>54</v>
      </c>
      <c r="E10" s="9" t="s">
        <v>55</v>
      </c>
      <c r="F10" s="10">
        <v>200</v>
      </c>
      <c r="G10" s="11">
        <v>1.656</v>
      </c>
      <c r="H10" s="9" t="s">
        <v>56</v>
      </c>
      <c r="I10" s="9" t="s">
        <v>57</v>
      </c>
      <c r="J10" s="12" t="s">
        <v>33</v>
      </c>
      <c r="K10" s="18">
        <f>(6.26+4.39+4.89+5.36+4.91+4.85+4.32+5.31)/8</f>
        <v>5.03625</v>
      </c>
    </row>
    <row r="11" s="2" customFormat="1" ht="92" customHeight="1" spans="1:11">
      <c r="A11" s="8">
        <v>8</v>
      </c>
      <c r="B11" s="9" t="s">
        <v>58</v>
      </c>
      <c r="C11" s="9" t="s">
        <v>59</v>
      </c>
      <c r="D11" s="9" t="s">
        <v>60</v>
      </c>
      <c r="E11" s="9" t="s">
        <v>61</v>
      </c>
      <c r="F11" s="10">
        <v>170</v>
      </c>
      <c r="G11" s="12">
        <v>1.472</v>
      </c>
      <c r="H11" s="9" t="s">
        <v>62</v>
      </c>
      <c r="I11" s="9" t="s">
        <v>63</v>
      </c>
      <c r="J11" s="12" t="s">
        <v>19</v>
      </c>
      <c r="K11" s="18">
        <f>(4.88+5.15)/2</f>
        <v>5.015</v>
      </c>
    </row>
    <row r="12" s="2" customFormat="1" ht="74" customHeight="1" spans="1:11">
      <c r="A12" s="8">
        <v>9</v>
      </c>
      <c r="B12" s="9" t="s">
        <v>64</v>
      </c>
      <c r="C12" s="9" t="s">
        <v>65</v>
      </c>
      <c r="D12" s="9" t="s">
        <v>66</v>
      </c>
      <c r="E12" s="9" t="s">
        <v>67</v>
      </c>
      <c r="F12" s="10">
        <v>200</v>
      </c>
      <c r="G12" s="12">
        <v>1.288</v>
      </c>
      <c r="H12" s="9" t="s">
        <v>50</v>
      </c>
      <c r="I12" s="9" t="s">
        <v>68</v>
      </c>
      <c r="J12" s="12" t="s">
        <v>33</v>
      </c>
      <c r="K12" s="8">
        <v>5.13</v>
      </c>
    </row>
    <row r="13" s="2" customFormat="1" ht="74" customHeight="1" spans="1:11">
      <c r="A13" s="8">
        <v>10</v>
      </c>
      <c r="B13" s="9" t="s">
        <v>69</v>
      </c>
      <c r="C13" s="9" t="s">
        <v>70</v>
      </c>
      <c r="D13" s="9" t="s">
        <v>71</v>
      </c>
      <c r="E13" s="9" t="s">
        <v>72</v>
      </c>
      <c r="F13" s="10">
        <v>200</v>
      </c>
      <c r="G13" s="12">
        <v>1.288</v>
      </c>
      <c r="H13" s="9" t="s">
        <v>50</v>
      </c>
      <c r="I13" s="9" t="s">
        <v>73</v>
      </c>
      <c r="J13" s="12" t="s">
        <v>33</v>
      </c>
      <c r="K13" s="18">
        <f>(4.6+4.77+4.68)/3</f>
        <v>4.68333333333333</v>
      </c>
    </row>
    <row r="14" s="2" customFormat="1" ht="78" customHeight="1" spans="1:11">
      <c r="A14" s="8">
        <v>11</v>
      </c>
      <c r="B14" s="9" t="s">
        <v>74</v>
      </c>
      <c r="C14" s="9" t="s">
        <v>75</v>
      </c>
      <c r="D14" s="9" t="s">
        <v>76</v>
      </c>
      <c r="E14" s="9" t="s">
        <v>77</v>
      </c>
      <c r="F14" s="10">
        <v>110</v>
      </c>
      <c r="G14" s="12">
        <v>1.288</v>
      </c>
      <c r="H14" s="9" t="s">
        <v>50</v>
      </c>
      <c r="I14" s="9" t="s">
        <v>78</v>
      </c>
      <c r="J14" s="12" t="s">
        <v>26</v>
      </c>
      <c r="K14" s="18">
        <f>(4.73+4.94)/2</f>
        <v>4.835</v>
      </c>
    </row>
    <row r="15" s="2" customFormat="1" ht="75" customHeight="1" spans="1:11">
      <c r="A15" s="8">
        <v>12</v>
      </c>
      <c r="B15" s="9" t="s">
        <v>79</v>
      </c>
      <c r="C15" s="9" t="s">
        <v>80</v>
      </c>
      <c r="D15" s="9" t="s">
        <v>81</v>
      </c>
      <c r="E15" s="9" t="s">
        <v>82</v>
      </c>
      <c r="F15" s="10">
        <v>300</v>
      </c>
      <c r="G15" s="12">
        <v>1.288</v>
      </c>
      <c r="H15" s="9" t="s">
        <v>50</v>
      </c>
      <c r="I15" s="9" t="s">
        <v>83</v>
      </c>
      <c r="J15" s="12" t="s">
        <v>33</v>
      </c>
      <c r="K15" s="18">
        <f>(4.65+4.6)/2</f>
        <v>4.625</v>
      </c>
    </row>
    <row r="16" s="2" customFormat="1" ht="84" customHeight="1" spans="1:11">
      <c r="A16" s="8">
        <v>13</v>
      </c>
      <c r="B16" s="9" t="s">
        <v>84</v>
      </c>
      <c r="C16" s="9" t="s">
        <v>85</v>
      </c>
      <c r="D16" s="9" t="s">
        <v>86</v>
      </c>
      <c r="E16" s="9" t="s">
        <v>87</v>
      </c>
      <c r="F16" s="10">
        <v>120</v>
      </c>
      <c r="G16" s="12">
        <v>1.104</v>
      </c>
      <c r="H16" s="9" t="s">
        <v>44</v>
      </c>
      <c r="I16" s="9" t="s">
        <v>88</v>
      </c>
      <c r="J16" s="12" t="s">
        <v>33</v>
      </c>
      <c r="K16" s="18">
        <f>(4.79+4.36)/2</f>
        <v>4.575</v>
      </c>
    </row>
    <row r="17" s="2" customFormat="1" ht="74" customHeight="1" spans="1:11">
      <c r="A17" s="8">
        <v>14</v>
      </c>
      <c r="B17" s="9" t="s">
        <v>89</v>
      </c>
      <c r="C17" s="9" t="s">
        <v>90</v>
      </c>
      <c r="D17" s="9" t="s">
        <v>91</v>
      </c>
      <c r="E17" s="9" t="s">
        <v>92</v>
      </c>
      <c r="F17" s="10">
        <v>400</v>
      </c>
      <c r="G17" s="12">
        <v>3.864</v>
      </c>
      <c r="H17" s="9" t="s">
        <v>93</v>
      </c>
      <c r="I17" s="9" t="s">
        <v>94</v>
      </c>
      <c r="J17" s="12" t="s">
        <v>33</v>
      </c>
      <c r="K17" s="8">
        <v>4.57</v>
      </c>
    </row>
    <row r="18" s="2" customFormat="1" ht="71" customHeight="1" spans="1:11">
      <c r="A18" s="8">
        <v>15</v>
      </c>
      <c r="B18" s="9" t="s">
        <v>95</v>
      </c>
      <c r="C18" s="9" t="s">
        <v>96</v>
      </c>
      <c r="D18" s="9" t="s">
        <v>97</v>
      </c>
      <c r="E18" s="9" t="s">
        <v>98</v>
      </c>
      <c r="F18" s="10">
        <v>150</v>
      </c>
      <c r="G18" s="12">
        <v>1.288</v>
      </c>
      <c r="H18" s="9" t="s">
        <v>50</v>
      </c>
      <c r="I18" s="9" t="s">
        <v>99</v>
      </c>
      <c r="J18" s="12" t="s">
        <v>33</v>
      </c>
      <c r="K18" s="8">
        <v>5.4</v>
      </c>
    </row>
    <row r="19" s="2" customFormat="1" ht="42.75" spans="1:11">
      <c r="A19" s="8">
        <v>16</v>
      </c>
      <c r="B19" s="9" t="s">
        <v>100</v>
      </c>
      <c r="C19" s="9" t="s">
        <v>101</v>
      </c>
      <c r="D19" s="9" t="s">
        <v>102</v>
      </c>
      <c r="E19" s="9" t="s">
        <v>103</v>
      </c>
      <c r="F19" s="10">
        <v>300</v>
      </c>
      <c r="G19" s="12">
        <v>2.76</v>
      </c>
      <c r="H19" s="9" t="s">
        <v>31</v>
      </c>
      <c r="I19" s="9" t="s">
        <v>104</v>
      </c>
      <c r="J19" s="12" t="s">
        <v>19</v>
      </c>
      <c r="K19" s="8">
        <f>(4.59+5.45)/2</f>
        <v>5.02</v>
      </c>
    </row>
    <row r="20" s="2" customFormat="1" ht="57" customHeight="1" spans="1:11">
      <c r="A20" s="8">
        <v>17</v>
      </c>
      <c r="B20" s="9" t="s">
        <v>105</v>
      </c>
      <c r="C20" s="9" t="s">
        <v>106</v>
      </c>
      <c r="D20" s="9" t="s">
        <v>107</v>
      </c>
      <c r="E20" s="9" t="s">
        <v>108</v>
      </c>
      <c r="F20" s="10">
        <v>300</v>
      </c>
      <c r="G20" s="12">
        <v>2.76</v>
      </c>
      <c r="H20" s="9" t="s">
        <v>31</v>
      </c>
      <c r="I20" s="9" t="s">
        <v>104</v>
      </c>
      <c r="J20" s="12" t="s">
        <v>19</v>
      </c>
      <c r="K20" s="18">
        <f>(4.9+4.98+5.08+4.81+4.55+4.47)/6</f>
        <v>4.79833333333333</v>
      </c>
    </row>
    <row r="21" s="2" customFormat="1" ht="78" customHeight="1" spans="1:11">
      <c r="A21" s="8">
        <v>18</v>
      </c>
      <c r="B21" s="9" t="s">
        <v>109</v>
      </c>
      <c r="C21" s="9" t="s">
        <v>110</v>
      </c>
      <c r="D21" s="9" t="s">
        <v>111</v>
      </c>
      <c r="E21" s="9" t="s">
        <v>112</v>
      </c>
      <c r="F21" s="10">
        <v>150</v>
      </c>
      <c r="G21" s="12">
        <v>1.472</v>
      </c>
      <c r="H21" s="9" t="s">
        <v>62</v>
      </c>
      <c r="I21" s="9" t="s">
        <v>113</v>
      </c>
      <c r="J21" s="12" t="s">
        <v>33</v>
      </c>
      <c r="K21" s="8">
        <v>5.31</v>
      </c>
    </row>
    <row r="22" s="2" customFormat="1" ht="59" customHeight="1" spans="1:11">
      <c r="A22" s="8">
        <v>19</v>
      </c>
      <c r="B22" s="9" t="s">
        <v>114</v>
      </c>
      <c r="C22" s="9" t="s">
        <v>115</v>
      </c>
      <c r="D22" s="9" t="s">
        <v>116</v>
      </c>
      <c r="E22" s="9" t="s">
        <v>117</v>
      </c>
      <c r="F22" s="10">
        <v>300</v>
      </c>
      <c r="G22" s="12">
        <v>2.944</v>
      </c>
      <c r="H22" s="9" t="s">
        <v>118</v>
      </c>
      <c r="I22" s="9" t="s">
        <v>104</v>
      </c>
      <c r="J22" s="12" t="s">
        <v>19</v>
      </c>
      <c r="K22" s="8">
        <v>5.45</v>
      </c>
    </row>
    <row r="23" s="2" customFormat="1" ht="55" customHeight="1" spans="1:11">
      <c r="A23" s="8">
        <v>20</v>
      </c>
      <c r="B23" s="9" t="s">
        <v>119</v>
      </c>
      <c r="C23" s="9" t="s">
        <v>120</v>
      </c>
      <c r="D23" s="9" t="s">
        <v>121</v>
      </c>
      <c r="E23" s="9" t="s">
        <v>122</v>
      </c>
      <c r="F23" s="10">
        <v>450</v>
      </c>
      <c r="G23" s="12">
        <v>4.048</v>
      </c>
      <c r="H23" s="9" t="s">
        <v>123</v>
      </c>
      <c r="I23" s="9" t="s">
        <v>104</v>
      </c>
      <c r="J23" s="12" t="s">
        <v>19</v>
      </c>
      <c r="K23" s="8">
        <v>5.36</v>
      </c>
    </row>
    <row r="24" s="1" customFormat="1" ht="37" customHeight="1" spans="1:11">
      <c r="A24" s="13"/>
      <c r="B24" s="13" t="s">
        <v>124</v>
      </c>
      <c r="C24" s="13"/>
      <c r="D24" s="13"/>
      <c r="E24" s="13"/>
      <c r="F24" s="13">
        <f>SUM(F4:F23)</f>
        <v>5267</v>
      </c>
      <c r="G24" s="13">
        <f>SUM(G4:G23)</f>
        <v>49.68</v>
      </c>
      <c r="H24" s="13"/>
      <c r="I24" s="13"/>
      <c r="J24" s="20"/>
      <c r="K24" s="20"/>
    </row>
    <row r="25" spans="1:9">
      <c r="A25" s="14"/>
      <c r="B25" s="15"/>
      <c r="C25" s="16"/>
      <c r="D25" s="17"/>
      <c r="E25" s="17"/>
      <c r="F25" s="16"/>
      <c r="G25" s="16"/>
      <c r="H25" s="17"/>
      <c r="I25" s="17"/>
    </row>
    <row r="26" spans="1:9">
      <c r="A26" s="14"/>
      <c r="B26" s="15"/>
      <c r="C26" s="16"/>
      <c r="D26" s="17"/>
      <c r="E26" s="17"/>
      <c r="F26" s="16"/>
      <c r="G26" s="16"/>
      <c r="H26" s="17"/>
      <c r="I26" s="17"/>
    </row>
    <row r="27" spans="1:9">
      <c r="A27" s="14"/>
      <c r="B27" s="15"/>
      <c r="C27" s="16"/>
      <c r="D27" s="17"/>
      <c r="E27" s="17"/>
      <c r="F27" s="16"/>
      <c r="G27" s="16"/>
      <c r="H27" s="17"/>
      <c r="I27" s="17"/>
    </row>
    <row r="28" spans="1:9">
      <c r="A28" s="14"/>
      <c r="B28" s="15"/>
      <c r="C28" s="16"/>
      <c r="D28" s="17"/>
      <c r="E28" s="17"/>
      <c r="F28" s="16"/>
      <c r="G28" s="16"/>
      <c r="H28" s="17"/>
      <c r="I28" s="17"/>
    </row>
    <row r="29" spans="1:9">
      <c r="A29" s="14"/>
      <c r="B29" s="15"/>
      <c r="C29" s="16"/>
      <c r="D29" s="17"/>
      <c r="E29" s="17"/>
      <c r="F29" s="16"/>
      <c r="G29" s="16"/>
      <c r="H29" s="17"/>
      <c r="I29" s="17"/>
    </row>
    <row r="30" spans="1:9">
      <c r="A30" s="14"/>
      <c r="B30" s="15"/>
      <c r="C30" s="16"/>
      <c r="D30" s="17"/>
      <c r="E30" s="17"/>
      <c r="F30" s="16"/>
      <c r="G30" s="16"/>
      <c r="H30" s="17"/>
      <c r="I30" s="17"/>
    </row>
    <row r="31" spans="1:9">
      <c r="A31" s="14"/>
      <c r="B31" s="15"/>
      <c r="C31" s="16"/>
      <c r="D31" s="17"/>
      <c r="E31" s="17"/>
      <c r="F31" s="16"/>
      <c r="G31" s="16"/>
      <c r="H31" s="17"/>
      <c r="I31" s="17"/>
    </row>
    <row r="32" spans="1:9">
      <c r="A32" s="14"/>
      <c r="B32" s="15"/>
      <c r="C32" s="16"/>
      <c r="D32" s="17"/>
      <c r="E32" s="17"/>
      <c r="F32" s="16"/>
      <c r="G32" s="16"/>
      <c r="H32" s="17"/>
      <c r="I32" s="17"/>
    </row>
    <row r="33" spans="1:9">
      <c r="A33" s="14"/>
      <c r="B33" s="15"/>
      <c r="C33" s="16"/>
      <c r="D33" s="17"/>
      <c r="E33" s="17"/>
      <c r="F33" s="16"/>
      <c r="G33" s="16"/>
      <c r="H33" s="17"/>
      <c r="I33" s="17"/>
    </row>
    <row r="34" spans="1:9">
      <c r="A34" s="14"/>
      <c r="B34" s="15"/>
      <c r="C34" s="16"/>
      <c r="D34" s="17"/>
      <c r="E34" s="17"/>
      <c r="F34" s="16"/>
      <c r="G34" s="16"/>
      <c r="H34" s="17"/>
      <c r="I34" s="17"/>
    </row>
    <row r="35" spans="1:9">
      <c r="A35" s="14"/>
      <c r="B35" s="15"/>
      <c r="C35" s="16"/>
      <c r="D35" s="17"/>
      <c r="E35" s="17"/>
      <c r="F35" s="16"/>
      <c r="G35" s="16"/>
      <c r="H35" s="17"/>
      <c r="I35" s="17"/>
    </row>
    <row r="36" spans="1:9">
      <c r="A36" s="14"/>
      <c r="B36" s="15"/>
      <c r="C36" s="16"/>
      <c r="D36" s="17"/>
      <c r="E36" s="17"/>
      <c r="F36" s="16"/>
      <c r="G36" s="16"/>
      <c r="H36" s="17"/>
      <c r="I36" s="17"/>
    </row>
    <row r="37" spans="1:9">
      <c r="A37" s="14"/>
      <c r="B37" s="15"/>
      <c r="C37" s="16"/>
      <c r="D37" s="17"/>
      <c r="E37" s="17"/>
      <c r="F37" s="16"/>
      <c r="G37" s="16"/>
      <c r="H37" s="17"/>
      <c r="I37" s="17"/>
    </row>
    <row r="38" spans="1:9">
      <c r="A38" s="14"/>
      <c r="B38" s="15"/>
      <c r="C38" s="16"/>
      <c r="D38" s="17"/>
      <c r="E38" s="17"/>
      <c r="F38" s="16"/>
      <c r="G38" s="16"/>
      <c r="H38" s="17"/>
      <c r="I38" s="17"/>
    </row>
    <row r="39" spans="1:9">
      <c r="A39" s="14"/>
      <c r="B39" s="15"/>
      <c r="C39" s="16"/>
      <c r="D39" s="17"/>
      <c r="E39" s="17"/>
      <c r="F39" s="16"/>
      <c r="G39" s="16"/>
      <c r="H39" s="17"/>
      <c r="I39" s="17"/>
    </row>
    <row r="40" spans="1:9">
      <c r="A40" s="14"/>
      <c r="B40" s="15"/>
      <c r="C40" s="16"/>
      <c r="D40" s="17"/>
      <c r="E40" s="17"/>
      <c r="F40" s="16"/>
      <c r="G40" s="16"/>
      <c r="H40" s="17"/>
      <c r="I40" s="17"/>
    </row>
    <row r="41" spans="1:9">
      <c r="A41" s="14"/>
      <c r="B41" s="15"/>
      <c r="C41" s="16"/>
      <c r="D41" s="17"/>
      <c r="E41" s="17"/>
      <c r="F41" s="16"/>
      <c r="G41" s="16"/>
      <c r="H41" s="17"/>
      <c r="I41" s="17"/>
    </row>
    <row r="42" spans="1:9">
      <c r="A42" s="14"/>
      <c r="B42" s="15"/>
      <c r="C42" s="16"/>
      <c r="D42" s="17"/>
      <c r="E42" s="17"/>
      <c r="F42" s="16"/>
      <c r="G42" s="16"/>
      <c r="H42" s="17"/>
      <c r="I42" s="17"/>
    </row>
    <row r="43" spans="1:9">
      <c r="A43" s="14"/>
      <c r="B43" s="15"/>
      <c r="C43" s="16"/>
      <c r="D43" s="17"/>
      <c r="E43" s="17"/>
      <c r="F43" s="16"/>
      <c r="G43" s="16"/>
      <c r="H43" s="17"/>
      <c r="I43" s="17"/>
    </row>
    <row r="44" spans="1:9">
      <c r="A44" s="14"/>
      <c r="B44" s="15"/>
      <c r="C44" s="16"/>
      <c r="D44" s="17"/>
      <c r="E44" s="17"/>
      <c r="F44" s="16"/>
      <c r="G44" s="16"/>
      <c r="H44" s="17"/>
      <c r="I44" s="17"/>
    </row>
    <row r="45" spans="1:9">
      <c r="A45" s="14"/>
      <c r="B45" s="15"/>
      <c r="C45" s="16"/>
      <c r="D45" s="17"/>
      <c r="E45" s="17"/>
      <c r="F45" s="16"/>
      <c r="G45" s="16"/>
      <c r="H45" s="17"/>
      <c r="I45" s="17"/>
    </row>
    <row r="46" spans="1:9">
      <c r="A46" s="14"/>
      <c r="B46" s="15"/>
      <c r="C46" s="16"/>
      <c r="D46" s="17"/>
      <c r="E46" s="17"/>
      <c r="F46" s="16"/>
      <c r="G46" s="16"/>
      <c r="H46" s="17"/>
      <c r="I46" s="17"/>
    </row>
    <row r="47" spans="1:9">
      <c r="A47" s="14"/>
      <c r="B47" s="15"/>
      <c r="C47" s="16"/>
      <c r="D47" s="17"/>
      <c r="E47" s="17"/>
      <c r="F47" s="16"/>
      <c r="G47" s="16"/>
      <c r="H47" s="17"/>
      <c r="I47" s="17"/>
    </row>
    <row r="48" spans="1:9">
      <c r="A48" s="14"/>
      <c r="B48" s="15"/>
      <c r="C48" s="16"/>
      <c r="D48" s="17"/>
      <c r="E48" s="17"/>
      <c r="F48" s="16"/>
      <c r="G48" s="16"/>
      <c r="H48" s="17"/>
      <c r="I48" s="17"/>
    </row>
    <row r="49" spans="1:9">
      <c r="A49" s="14"/>
      <c r="B49" s="15"/>
      <c r="C49" s="16"/>
      <c r="D49" s="17"/>
      <c r="E49" s="17"/>
      <c r="F49" s="16"/>
      <c r="G49" s="16"/>
      <c r="H49" s="17"/>
      <c r="I49" s="17"/>
    </row>
    <row r="50" spans="1:9">
      <c r="A50" s="14"/>
      <c r="B50" s="15"/>
      <c r="C50" s="16"/>
      <c r="D50" s="17"/>
      <c r="E50" s="17"/>
      <c r="F50" s="16"/>
      <c r="G50" s="16"/>
      <c r="H50" s="17"/>
      <c r="I50" s="17"/>
    </row>
    <row r="51" spans="1:9">
      <c r="A51" s="14"/>
      <c r="B51" s="15"/>
      <c r="C51" s="16"/>
      <c r="D51" s="17"/>
      <c r="E51" s="17"/>
      <c r="F51" s="16"/>
      <c r="G51" s="16"/>
      <c r="H51" s="17"/>
      <c r="I51" s="17"/>
    </row>
    <row r="52" spans="1:9">
      <c r="A52" s="14"/>
      <c r="B52" s="15"/>
      <c r="C52" s="16"/>
      <c r="D52" s="17"/>
      <c r="E52" s="17"/>
      <c r="F52" s="16"/>
      <c r="G52" s="16"/>
      <c r="H52" s="17"/>
      <c r="I52" s="17"/>
    </row>
    <row r="53" spans="1:9">
      <c r="A53" s="14"/>
      <c r="B53" s="15"/>
      <c r="C53" s="16"/>
      <c r="D53" s="17"/>
      <c r="E53" s="17"/>
      <c r="F53" s="16"/>
      <c r="G53" s="16"/>
      <c r="H53" s="17"/>
      <c r="I53" s="17"/>
    </row>
    <row r="54" spans="1:9">
      <c r="A54" s="14"/>
      <c r="B54" s="15"/>
      <c r="C54" s="16"/>
      <c r="D54" s="17"/>
      <c r="E54" s="17"/>
      <c r="F54" s="16"/>
      <c r="G54" s="16"/>
      <c r="H54" s="17"/>
      <c r="I54" s="17"/>
    </row>
    <row r="55" spans="1:9">
      <c r="A55" s="14"/>
      <c r="B55" s="15"/>
      <c r="C55" s="16"/>
      <c r="D55" s="17"/>
      <c r="E55" s="17"/>
      <c r="F55" s="16"/>
      <c r="G55" s="16"/>
      <c r="H55" s="17"/>
      <c r="I55" s="17"/>
    </row>
    <row r="56" spans="1:9">
      <c r="A56" s="14"/>
      <c r="B56" s="15"/>
      <c r="C56" s="16"/>
      <c r="D56" s="17"/>
      <c r="E56" s="17"/>
      <c r="F56" s="16"/>
      <c r="G56" s="16"/>
      <c r="H56" s="17"/>
      <c r="I56" s="17"/>
    </row>
  </sheetData>
  <autoFilter ref="A3:K24">
    <extLst/>
  </autoFilter>
  <mergeCells count="2">
    <mergeCell ref="A1:B1"/>
    <mergeCell ref="A2:K2"/>
  </mergeCells>
  <pageMargins left="0.393055555555556" right="0.275" top="0.432638888888889" bottom="0.550694444444444" header="0.275" footer="0.314583333333333"/>
  <pageSetup paperSize="9" scale="58" orientation="landscape" horizontalDpi="600"/>
  <headerFooter>
    <oddFooter>&amp;C第 &amp;P 页，共 &amp;N 页</oddFooter>
  </headerFooter>
  <rowBreaks count="3" manualBreakCount="3">
    <brk id="13" max="10" man="1"/>
    <brk id="24" max="16383" man="1"/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泉水</cp:lastModifiedBy>
  <dcterms:created xsi:type="dcterms:W3CDTF">2021-07-08T01:26:00Z</dcterms:created>
  <dcterms:modified xsi:type="dcterms:W3CDTF">2022-12-15T07:56:07Z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8A883D5A47874873A82D9836B398779C</vt:lpwstr>
  </property>
</Properties>
</file>