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Sheet1!$A$2:$L$37</definedName>
  </definedNames>
  <calcPr calcId="144525" calcCompleted="0" calcOnSave="0"/>
</workbook>
</file>

<file path=xl/sharedStrings.xml><?xml version="1.0" encoding="utf-8"?>
<sst xmlns="http://schemas.openxmlformats.org/spreadsheetml/2006/main" count="80" uniqueCount="66">
  <si>
    <t>秀山县2024年森林直补进度表</t>
  </si>
  <si>
    <t>秀山县林业局</t>
  </si>
  <si>
    <t>单位：元、元/亩</t>
  </si>
  <si>
    <t>乡镇</t>
  </si>
  <si>
    <t>2024年森林类别面积</t>
  </si>
  <si>
    <t>补助标准</t>
  </si>
  <si>
    <t>应补金额</t>
  </si>
  <si>
    <t>兑现情况</t>
  </si>
  <si>
    <t>剩余金额</t>
  </si>
  <si>
    <t>备注</t>
  </si>
  <si>
    <t>合计</t>
  </si>
  <si>
    <t>国家级公益林</t>
  </si>
  <si>
    <t>地方级公益林</t>
  </si>
  <si>
    <t>天然商品林</t>
  </si>
  <si>
    <t>百分比</t>
  </si>
  <si>
    <t>兑现金额</t>
  </si>
  <si>
    <t>银行包号</t>
  </si>
  <si>
    <t>隘口镇</t>
  </si>
  <si>
    <t>0241202405013012101</t>
  </si>
  <si>
    <t>岑溪乡</t>
  </si>
  <si>
    <t>0241202405013010801</t>
  </si>
  <si>
    <t>已上卡</t>
  </si>
  <si>
    <t>大溪乡</t>
  </si>
  <si>
    <t>0241202405013010201</t>
  </si>
  <si>
    <t>峨溶镇</t>
  </si>
  <si>
    <t>0241202405013010501</t>
  </si>
  <si>
    <t>膏田镇</t>
  </si>
  <si>
    <t>官庄街道</t>
  </si>
  <si>
    <t>0241202405013012401</t>
  </si>
  <si>
    <t>海洋乡</t>
  </si>
  <si>
    <t>0241202405013011201</t>
  </si>
  <si>
    <t>洪安镇</t>
  </si>
  <si>
    <t>0241202405013010401</t>
  </si>
  <si>
    <t>兰桥镇</t>
  </si>
  <si>
    <t>里仁镇</t>
  </si>
  <si>
    <t>龙池镇</t>
  </si>
  <si>
    <t>0241202405013011401，0241202405013011701</t>
  </si>
  <si>
    <t>梅江镇</t>
  </si>
  <si>
    <t>0241202405013011801,0241202405013012001,0241202405013011901</t>
  </si>
  <si>
    <t>妙泉镇</t>
  </si>
  <si>
    <t>0241202405013011701</t>
  </si>
  <si>
    <t>平凯街道</t>
  </si>
  <si>
    <t>清溪场街道</t>
  </si>
  <si>
    <t>溶溪镇</t>
  </si>
  <si>
    <t>0241202405013011901</t>
  </si>
  <si>
    <t>石堤镇</t>
  </si>
  <si>
    <t>0241202405013010701</t>
  </si>
  <si>
    <t>石耶镇</t>
  </si>
  <si>
    <t>宋农镇</t>
  </si>
  <si>
    <t>0241202405013012001</t>
  </si>
  <si>
    <t>乌杨街道</t>
  </si>
  <si>
    <t>0241202405013012301</t>
  </si>
  <si>
    <t>溪口镇</t>
  </si>
  <si>
    <t>龙凤坝镇</t>
  </si>
  <si>
    <t>0241202405013010901，0241202405013011201</t>
  </si>
  <si>
    <t>水库征用地43.56亩</t>
  </si>
  <si>
    <t>雅江镇</t>
  </si>
  <si>
    <t>0241202405013010101</t>
  </si>
  <si>
    <t>涌洞镇</t>
  </si>
  <si>
    <t>0241202405013010601</t>
  </si>
  <si>
    <t>中和街道</t>
  </si>
  <si>
    <t>0241202405013011001</t>
  </si>
  <si>
    <t>中平乡</t>
  </si>
  <si>
    <t>钟灵镇</t>
  </si>
  <si>
    <t>0241202405013010301</t>
  </si>
  <si>
    <t>总计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</si>
</sst>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</font>
    <font>
      <sz val="14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3" borderId="12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2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2" fillId="0" borderId="5" xfId="0" applyFont="1" applyBorder="1">
      <alignment vertical="center"/>
    </xf>
    <xf numFmtId="176" fontId="2" fillId="0" borderId="5" xfId="0" applyNumberFormat="1" applyFont="1" applyBorder="1">
      <alignment vertical="center"/>
    </xf>
    <xf numFmtId="176" fontId="5" fillId="0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>
      <alignment vertical="center"/>
    </xf>
    <xf numFmtId="176" fontId="5" fillId="2" borderId="5" xfId="0" applyNumberFormat="1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>
      <alignment vertical="center"/>
    </xf>
    <xf numFmtId="0" fontId="2" fillId="0" borderId="5" xfId="0" applyFont="1" applyBorder="1">
      <alignment vertical="center"/>
    </xf>
    <xf numFmtId="0" fontId="6" fillId="2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5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tabSelected="1" zoomScale="85" zoomScaleNormal="85" workbookViewId="0">
      <selection activeCell="O16" sqref="O16"/>
    </sheetView>
  </sheetViews>
  <sheetFormatPr defaultColWidth="9" defaultRowHeight="13.5"/>
  <cols>
    <col min="1" max="1" width="11.175" customWidth="1"/>
    <col min="2" max="2" width="12.05" customWidth="1"/>
    <col min="3" max="3" width="14.625"/>
    <col min="4" max="4" width="15.7333333333333" customWidth="1"/>
    <col min="5" max="5" width="14.625"/>
    <col min="6" max="6" width="2.79166666666667" customWidth="1"/>
    <col min="7" max="7" width="17.375"/>
    <col min="8" max="8" width="15.1416666666667" customWidth="1"/>
    <col min="9" max="9" width="16.025" customWidth="1"/>
    <col min="10" max="10" width="16.5" customWidth="1"/>
    <col min="11" max="11" width="18.0833333333333" customWidth="1"/>
    <col min="12" max="12" width="8.125" customWidth="1"/>
    <col min="13" max="13" width="11.7583333333333" customWidth="1"/>
    <col min="14" max="14" width="12.625"/>
    <col min="16" max="16" width="12.625"/>
    <col min="19" max="19" width="14.5583333333333" customWidth="1"/>
    <col min="21" max="21" width="12.625"/>
  </cols>
  <sheetData>
    <row r="1" ht="18.75" spans="1:1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18.75" spans="1:13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3"/>
      <c r="M2" s="3"/>
    </row>
    <row r="3" ht="18.75" spans="1:13">
      <c r="A3" s="6" t="s">
        <v>1</v>
      </c>
      <c r="B3" s="3"/>
      <c r="C3" s="3"/>
      <c r="D3" s="3"/>
      <c r="E3" s="3"/>
      <c r="F3" s="3"/>
      <c r="G3" s="3"/>
      <c r="H3" s="3"/>
      <c r="I3" s="3"/>
      <c r="J3" s="3"/>
      <c r="K3" s="6" t="s">
        <v>2</v>
      </c>
      <c r="L3" s="3"/>
      <c r="M3" s="3"/>
    </row>
    <row r="4" s="1" customFormat="1" ht="18.75" spans="1:13">
      <c r="A4" s="7" t="s">
        <v>3</v>
      </c>
      <c r="B4" s="8" t="s">
        <v>4</v>
      </c>
      <c r="C4" s="9"/>
      <c r="D4" s="9"/>
      <c r="E4" s="10"/>
      <c r="F4" s="11" t="s">
        <v>5</v>
      </c>
      <c r="G4" s="12" t="s">
        <v>6</v>
      </c>
      <c r="H4" s="13" t="s">
        <v>7</v>
      </c>
      <c r="I4" s="13"/>
      <c r="J4" s="13"/>
      <c r="K4" s="17" t="s">
        <v>8</v>
      </c>
      <c r="L4" s="17" t="s">
        <v>9</v>
      </c>
      <c r="M4" s="3"/>
    </row>
    <row r="5" s="1" customFormat="1" ht="18.75" spans="1:13">
      <c r="A5" s="14"/>
      <c r="B5" s="15" t="s">
        <v>10</v>
      </c>
      <c r="C5" s="15" t="s">
        <v>11</v>
      </c>
      <c r="D5" s="15" t="s">
        <v>12</v>
      </c>
      <c r="E5" s="15" t="s">
        <v>13</v>
      </c>
      <c r="F5" s="11"/>
      <c r="G5" s="16"/>
      <c r="H5" s="17" t="s">
        <v>14</v>
      </c>
      <c r="I5" s="11" t="s">
        <v>15</v>
      </c>
      <c r="J5" s="11" t="s">
        <v>16</v>
      </c>
      <c r="K5" s="17"/>
      <c r="L5" s="17"/>
      <c r="M5" s="3"/>
    </row>
    <row r="6" ht="15" customHeight="1" spans="1:13">
      <c r="A6" s="18" t="s">
        <v>17</v>
      </c>
      <c r="B6" s="19">
        <v>116155.619404506</v>
      </c>
      <c r="C6" s="19">
        <v>0</v>
      </c>
      <c r="D6" s="19">
        <v>111896.639618663</v>
      </c>
      <c r="E6" s="19">
        <v>4258.9797858434</v>
      </c>
      <c r="F6" s="20">
        <v>16</v>
      </c>
      <c r="G6" s="20">
        <f>ROUND(B6*F6,2)</f>
        <v>1858489.91</v>
      </c>
      <c r="H6" s="20">
        <f>I6/G6*100</f>
        <v>99.5446469763185</v>
      </c>
      <c r="I6" s="23">
        <v>1850027.22</v>
      </c>
      <c r="J6" s="24" t="s">
        <v>18</v>
      </c>
      <c r="K6" s="20">
        <f>G6-I6</f>
        <v>8462.68999999994</v>
      </c>
      <c r="L6" s="25"/>
      <c r="M6" s="3"/>
    </row>
    <row r="7" ht="15" customHeight="1" spans="1:13">
      <c r="A7" s="18" t="s">
        <v>19</v>
      </c>
      <c r="B7" s="19">
        <v>27132.3181089826</v>
      </c>
      <c r="C7" s="19">
        <v>4918.40433733311</v>
      </c>
      <c r="D7" s="19">
        <v>16379.0162770758</v>
      </c>
      <c r="E7" s="19">
        <v>5834.89749457364</v>
      </c>
      <c r="F7" s="20">
        <v>16</v>
      </c>
      <c r="G7" s="20">
        <f>ROUND(B7*F7,2)</f>
        <v>434117.09</v>
      </c>
      <c r="H7" s="20">
        <f t="shared" ref="H7:H33" si="0">I7/G7*100</f>
        <v>99.9998802166485</v>
      </c>
      <c r="I7" s="23">
        <v>434116.57</v>
      </c>
      <c r="J7" s="24" t="s">
        <v>20</v>
      </c>
      <c r="K7" s="20">
        <f t="shared" ref="K7:K32" si="1">G7-I7</f>
        <v>0.520000000018626</v>
      </c>
      <c r="L7" s="26"/>
      <c r="M7" s="6" t="s">
        <v>21</v>
      </c>
    </row>
    <row r="8" ht="15" customHeight="1" spans="1:13">
      <c r="A8" s="18" t="s">
        <v>22</v>
      </c>
      <c r="B8" s="19">
        <v>96988.7229225817</v>
      </c>
      <c r="C8" s="19">
        <v>0</v>
      </c>
      <c r="D8" s="19">
        <v>94950.0348076525</v>
      </c>
      <c r="E8" s="19">
        <v>2038.68811492927</v>
      </c>
      <c r="F8" s="20">
        <v>16</v>
      </c>
      <c r="G8" s="20">
        <f t="shared" ref="G8:G33" si="2">ROUND(B8*F8,2)</f>
        <v>1551819.57</v>
      </c>
      <c r="H8" s="20">
        <f t="shared" si="0"/>
        <v>99.9999987111904</v>
      </c>
      <c r="I8" s="23">
        <v>1551819.55</v>
      </c>
      <c r="J8" s="24" t="s">
        <v>23</v>
      </c>
      <c r="K8" s="20">
        <f t="shared" si="1"/>
        <v>0.0200000000186265</v>
      </c>
      <c r="L8" s="26"/>
      <c r="M8" s="6" t="s">
        <v>21</v>
      </c>
    </row>
    <row r="9" ht="15" customHeight="1" spans="1:13">
      <c r="A9" s="18" t="s">
        <v>24</v>
      </c>
      <c r="B9" s="19">
        <v>37181.5553383996</v>
      </c>
      <c r="C9" s="19">
        <v>1048.95737362649</v>
      </c>
      <c r="D9" s="19">
        <v>33182.9254509728</v>
      </c>
      <c r="E9" s="19">
        <v>2949.67251380037</v>
      </c>
      <c r="F9" s="20">
        <v>16</v>
      </c>
      <c r="G9" s="20">
        <f t="shared" si="2"/>
        <v>594904.89</v>
      </c>
      <c r="H9" s="20">
        <f t="shared" si="0"/>
        <v>100.00015632751</v>
      </c>
      <c r="I9" s="23">
        <v>594905.82</v>
      </c>
      <c r="J9" s="24" t="s">
        <v>25</v>
      </c>
      <c r="K9" s="20">
        <f t="shared" si="1"/>
        <v>-0.929999999934807</v>
      </c>
      <c r="L9" s="26"/>
      <c r="M9" s="6" t="s">
        <v>21</v>
      </c>
    </row>
    <row r="10" ht="15" customHeight="1" spans="1:13">
      <c r="A10" s="18" t="s">
        <v>26</v>
      </c>
      <c r="B10" s="19">
        <v>74037.189232822</v>
      </c>
      <c r="C10" s="19">
        <v>3754.42362602116</v>
      </c>
      <c r="D10" s="19">
        <v>51036.0410549517</v>
      </c>
      <c r="E10" s="19">
        <v>19246.7245518491</v>
      </c>
      <c r="F10" s="20">
        <v>16</v>
      </c>
      <c r="G10" s="20">
        <f t="shared" si="2"/>
        <v>1184595.03</v>
      </c>
      <c r="H10" s="20">
        <f t="shared" si="0"/>
        <v>100.000001688341</v>
      </c>
      <c r="I10" s="23">
        <v>1184595.05</v>
      </c>
      <c r="J10" s="24" t="s">
        <v>23</v>
      </c>
      <c r="K10" s="20">
        <f t="shared" si="1"/>
        <v>-0.0200000000186265</v>
      </c>
      <c r="L10" s="26"/>
      <c r="M10" s="6" t="s">
        <v>21</v>
      </c>
    </row>
    <row r="11" ht="15" customHeight="1" spans="1:13">
      <c r="A11" s="18" t="s">
        <v>27</v>
      </c>
      <c r="B11" s="19">
        <v>44086.3224167609</v>
      </c>
      <c r="C11" s="19">
        <v>0</v>
      </c>
      <c r="D11" s="19">
        <v>36168.9644869811</v>
      </c>
      <c r="E11" s="19">
        <v>7917.35792977974</v>
      </c>
      <c r="F11" s="20">
        <v>16</v>
      </c>
      <c r="G11" s="20">
        <f t="shared" si="2"/>
        <v>705381.16</v>
      </c>
      <c r="H11" s="20">
        <f t="shared" si="0"/>
        <v>97.8083352835792</v>
      </c>
      <c r="I11" s="23">
        <v>689921.57</v>
      </c>
      <c r="J11" s="24" t="s">
        <v>28</v>
      </c>
      <c r="K11" s="20">
        <f t="shared" si="1"/>
        <v>15459.5900000001</v>
      </c>
      <c r="L11" s="26"/>
      <c r="M11" s="3"/>
    </row>
    <row r="12" ht="15" customHeight="1" spans="1:13">
      <c r="A12" s="18" t="s">
        <v>29</v>
      </c>
      <c r="B12" s="19">
        <v>77436.4074348638</v>
      </c>
      <c r="C12" s="19">
        <v>5310.3704472903</v>
      </c>
      <c r="D12" s="19">
        <v>69992.8122415331</v>
      </c>
      <c r="E12" s="19">
        <v>2133.22474604048</v>
      </c>
      <c r="F12" s="20">
        <v>16</v>
      </c>
      <c r="G12" s="20">
        <f t="shared" si="2"/>
        <v>1238982.52</v>
      </c>
      <c r="H12" s="20">
        <f t="shared" si="0"/>
        <v>99.9998450341333</v>
      </c>
      <c r="I12" s="20">
        <v>1238980.6</v>
      </c>
      <c r="J12" s="24" t="s">
        <v>30</v>
      </c>
      <c r="K12" s="20">
        <f t="shared" si="1"/>
        <v>1.91999999992549</v>
      </c>
      <c r="L12" s="25"/>
      <c r="M12" s="3"/>
    </row>
    <row r="13" ht="15" customHeight="1" spans="1:13">
      <c r="A13" s="18" t="s">
        <v>31</v>
      </c>
      <c r="B13" s="19">
        <v>36210.2662217631</v>
      </c>
      <c r="C13" s="19">
        <v>1002.17980565442</v>
      </c>
      <c r="D13" s="19">
        <v>30833.3814416844</v>
      </c>
      <c r="E13" s="19">
        <v>4374.70497442424</v>
      </c>
      <c r="F13" s="20">
        <v>16</v>
      </c>
      <c r="G13" s="20">
        <f t="shared" si="2"/>
        <v>579364.26</v>
      </c>
      <c r="H13" s="20">
        <f t="shared" si="0"/>
        <v>99.9933703193911</v>
      </c>
      <c r="I13" s="23">
        <v>579325.85</v>
      </c>
      <c r="J13" s="24" t="s">
        <v>32</v>
      </c>
      <c r="K13" s="20">
        <f t="shared" si="1"/>
        <v>38.4100000000326</v>
      </c>
      <c r="L13" s="26"/>
      <c r="M13" s="6" t="s">
        <v>21</v>
      </c>
    </row>
    <row r="14" ht="15" customHeight="1" spans="1:13">
      <c r="A14" s="18" t="s">
        <v>33</v>
      </c>
      <c r="B14" s="19">
        <v>46587.532294469</v>
      </c>
      <c r="C14" s="19">
        <v>0</v>
      </c>
      <c r="D14" s="19">
        <v>26474.4684128757</v>
      </c>
      <c r="E14" s="19">
        <v>20113.0638815933</v>
      </c>
      <c r="F14" s="20">
        <v>16</v>
      </c>
      <c r="G14" s="20">
        <f t="shared" si="2"/>
        <v>745400.52</v>
      </c>
      <c r="H14" s="20">
        <f t="shared" si="0"/>
        <v>0</v>
      </c>
      <c r="I14" s="23"/>
      <c r="J14" s="24"/>
      <c r="K14" s="20">
        <f t="shared" si="1"/>
        <v>745400.52</v>
      </c>
      <c r="L14" s="25"/>
      <c r="M14" s="3"/>
    </row>
    <row r="15" s="2" customFormat="1" ht="15" customHeight="1" spans="1:13">
      <c r="A15" s="21" t="s">
        <v>34</v>
      </c>
      <c r="B15" s="19">
        <v>55456.2916796528</v>
      </c>
      <c r="C15" s="19">
        <v>5877.70184432064</v>
      </c>
      <c r="D15" s="19">
        <v>48231.1628666068</v>
      </c>
      <c r="E15" s="19">
        <v>1347.42696872529</v>
      </c>
      <c r="F15" s="22">
        <v>16</v>
      </c>
      <c r="G15" s="22">
        <f t="shared" si="2"/>
        <v>887300.67</v>
      </c>
      <c r="H15" s="22">
        <f t="shared" si="0"/>
        <v>0</v>
      </c>
      <c r="I15" s="23"/>
      <c r="J15" s="24"/>
      <c r="K15" s="22">
        <f t="shared" si="1"/>
        <v>887300.67</v>
      </c>
      <c r="L15" s="21"/>
      <c r="M15" s="27"/>
    </row>
    <row r="16" ht="75" spans="1:13">
      <c r="A16" s="18" t="s">
        <v>35</v>
      </c>
      <c r="B16" s="19">
        <v>58353.2304658915</v>
      </c>
      <c r="C16" s="19">
        <v>8311.93249796442</v>
      </c>
      <c r="D16" s="19">
        <v>34981.9495548291</v>
      </c>
      <c r="E16" s="19">
        <v>15059.348413098</v>
      </c>
      <c r="F16" s="20">
        <v>16</v>
      </c>
      <c r="G16" s="20">
        <f t="shared" si="2"/>
        <v>933651.69</v>
      </c>
      <c r="H16" s="20">
        <f t="shared" si="0"/>
        <v>99.3271709281649</v>
      </c>
      <c r="I16" s="23">
        <f>7484.23+919885.58</f>
        <v>927369.81</v>
      </c>
      <c r="J16" s="24" t="s">
        <v>36</v>
      </c>
      <c r="K16" s="20">
        <f t="shared" si="1"/>
        <v>6281.87999999989</v>
      </c>
      <c r="L16" s="26"/>
      <c r="M16" s="3"/>
    </row>
    <row r="17" ht="93.75" spans="1:13">
      <c r="A17" s="18" t="s">
        <v>37</v>
      </c>
      <c r="B17" s="19">
        <v>82026.6202199353</v>
      </c>
      <c r="C17" s="19">
        <v>9562.8871114988</v>
      </c>
      <c r="D17" s="19">
        <v>30809.0404643814</v>
      </c>
      <c r="E17" s="19">
        <v>41654.6926440551</v>
      </c>
      <c r="F17" s="20">
        <v>16</v>
      </c>
      <c r="G17" s="20">
        <f t="shared" si="2"/>
        <v>1312425.92</v>
      </c>
      <c r="H17" s="20">
        <f t="shared" si="0"/>
        <v>99.9862117931959</v>
      </c>
      <c r="I17" s="23">
        <f>16254.56+1295374.4+616</f>
        <v>1312244.96</v>
      </c>
      <c r="J17" s="24" t="s">
        <v>38</v>
      </c>
      <c r="K17" s="20">
        <f t="shared" si="1"/>
        <v>180.959999999963</v>
      </c>
      <c r="L17" s="26"/>
      <c r="M17" s="3"/>
    </row>
    <row r="18" ht="15" customHeight="1" spans="1:13">
      <c r="A18" s="18" t="s">
        <v>39</v>
      </c>
      <c r="B18" s="19">
        <v>57859.2485272194</v>
      </c>
      <c r="C18" s="19">
        <v>6680.53347569933</v>
      </c>
      <c r="D18" s="19">
        <v>50356.6573509166</v>
      </c>
      <c r="E18" s="19">
        <v>822.057700603562</v>
      </c>
      <c r="F18" s="20">
        <v>16</v>
      </c>
      <c r="G18" s="20">
        <f t="shared" si="2"/>
        <v>925747.98</v>
      </c>
      <c r="H18" s="20">
        <f t="shared" si="0"/>
        <v>99.9992708598727</v>
      </c>
      <c r="I18" s="23">
        <v>925741.23</v>
      </c>
      <c r="J18" s="24" t="s">
        <v>40</v>
      </c>
      <c r="K18" s="20">
        <f t="shared" si="1"/>
        <v>6.75</v>
      </c>
      <c r="L18" s="26"/>
      <c r="M18" s="3"/>
    </row>
    <row r="19" ht="15" customHeight="1" spans="1:13">
      <c r="A19" s="18" t="s">
        <v>41</v>
      </c>
      <c r="B19" s="19">
        <v>38622.8680865725</v>
      </c>
      <c r="C19" s="19">
        <v>0</v>
      </c>
      <c r="D19" s="19">
        <v>32400.8465609444</v>
      </c>
      <c r="E19" s="19">
        <v>6222.02152562812</v>
      </c>
      <c r="F19" s="20">
        <v>16</v>
      </c>
      <c r="G19" s="20">
        <f t="shared" si="2"/>
        <v>617965.89</v>
      </c>
      <c r="H19" s="20">
        <f t="shared" si="0"/>
        <v>0</v>
      </c>
      <c r="I19" s="23"/>
      <c r="J19" s="24"/>
      <c r="K19" s="20">
        <f t="shared" si="1"/>
        <v>617965.89</v>
      </c>
      <c r="L19" s="26"/>
      <c r="M19" s="3"/>
    </row>
    <row r="20" ht="15" customHeight="1" spans="1:13">
      <c r="A20" s="18" t="s">
        <v>42</v>
      </c>
      <c r="B20" s="19">
        <v>66296.2833735976</v>
      </c>
      <c r="C20" s="19">
        <v>0</v>
      </c>
      <c r="D20" s="19">
        <v>65837.7039615158</v>
      </c>
      <c r="E20" s="19">
        <v>458.579412081825</v>
      </c>
      <c r="F20" s="20">
        <v>16</v>
      </c>
      <c r="G20" s="20">
        <f t="shared" si="2"/>
        <v>1060740.53</v>
      </c>
      <c r="H20" s="20">
        <f t="shared" si="0"/>
        <v>0</v>
      </c>
      <c r="I20" s="23"/>
      <c r="J20" s="24"/>
      <c r="K20" s="20">
        <f t="shared" si="1"/>
        <v>1060740.53</v>
      </c>
      <c r="L20" s="26"/>
      <c r="M20" s="3"/>
    </row>
    <row r="21" ht="15" customHeight="1" spans="1:13">
      <c r="A21" s="18" t="s">
        <v>43</v>
      </c>
      <c r="B21" s="19">
        <v>72784.7968996799</v>
      </c>
      <c r="C21" s="19">
        <v>28835.6584530302</v>
      </c>
      <c r="D21" s="19">
        <v>21341.4861255466</v>
      </c>
      <c r="E21" s="19">
        <v>22607.6523211031</v>
      </c>
      <c r="F21" s="20">
        <v>16</v>
      </c>
      <c r="G21" s="20">
        <f t="shared" si="2"/>
        <v>1164556.75</v>
      </c>
      <c r="H21" s="20">
        <f t="shared" si="0"/>
        <v>99.9748616802058</v>
      </c>
      <c r="I21" s="23">
        <v>1164264</v>
      </c>
      <c r="J21" s="24" t="s">
        <v>44</v>
      </c>
      <c r="K21" s="20">
        <f t="shared" si="1"/>
        <v>292.75</v>
      </c>
      <c r="L21" s="25"/>
      <c r="M21" s="3"/>
    </row>
    <row r="22" ht="15" customHeight="1" spans="1:13">
      <c r="A22" s="18" t="s">
        <v>45</v>
      </c>
      <c r="B22" s="19">
        <v>46538.5422494725</v>
      </c>
      <c r="C22" s="19">
        <v>23114.5378306601</v>
      </c>
      <c r="D22" s="19">
        <v>22802.6795968269</v>
      </c>
      <c r="E22" s="19">
        <v>621.324821985547</v>
      </c>
      <c r="F22" s="20">
        <v>16</v>
      </c>
      <c r="G22" s="20">
        <f t="shared" si="2"/>
        <v>744616.68</v>
      </c>
      <c r="H22" s="20">
        <f t="shared" si="0"/>
        <v>100.000052375942</v>
      </c>
      <c r="I22" s="23">
        <v>744617.07</v>
      </c>
      <c r="J22" s="24" t="s">
        <v>46</v>
      </c>
      <c r="K22" s="20">
        <f t="shared" si="1"/>
        <v>-0.389999999897555</v>
      </c>
      <c r="L22" s="26"/>
      <c r="M22" s="6" t="s">
        <v>21</v>
      </c>
    </row>
    <row r="23" ht="15" customHeight="1" spans="1:13">
      <c r="A23" s="18" t="s">
        <v>47</v>
      </c>
      <c r="B23" s="19">
        <v>19761.362357055</v>
      </c>
      <c r="C23" s="19">
        <v>0</v>
      </c>
      <c r="D23" s="19">
        <v>19678.7027118243</v>
      </c>
      <c r="E23" s="19">
        <v>82.6596452306083</v>
      </c>
      <c r="F23" s="20">
        <v>16</v>
      </c>
      <c r="G23" s="20">
        <f t="shared" si="2"/>
        <v>316181.8</v>
      </c>
      <c r="H23" s="20">
        <f t="shared" si="0"/>
        <v>98.7295062524155</v>
      </c>
      <c r="I23" s="23">
        <v>312164.73</v>
      </c>
      <c r="J23" s="24" t="s">
        <v>28</v>
      </c>
      <c r="K23" s="20">
        <f t="shared" si="1"/>
        <v>4017.07000000001</v>
      </c>
      <c r="L23" s="25"/>
      <c r="M23" s="3"/>
    </row>
    <row r="24" ht="15" customHeight="1" spans="1:13">
      <c r="A24" s="18" t="s">
        <v>48</v>
      </c>
      <c r="B24" s="19">
        <v>49777.9259501149</v>
      </c>
      <c r="C24" s="19">
        <v>17703.5964346792</v>
      </c>
      <c r="D24" s="19">
        <v>31654.4630759549</v>
      </c>
      <c r="E24" s="19">
        <v>419.866439480823</v>
      </c>
      <c r="F24" s="20">
        <v>16</v>
      </c>
      <c r="G24" s="20">
        <f t="shared" si="2"/>
        <v>796446.82</v>
      </c>
      <c r="H24" s="20">
        <f t="shared" si="0"/>
        <v>99.976262068571</v>
      </c>
      <c r="I24" s="23">
        <v>796257.76</v>
      </c>
      <c r="J24" s="24" t="s">
        <v>49</v>
      </c>
      <c r="K24" s="20">
        <f t="shared" si="1"/>
        <v>189.059999999939</v>
      </c>
      <c r="L24" s="26"/>
      <c r="M24" s="3"/>
    </row>
    <row r="25" ht="15" customHeight="1" spans="1:13">
      <c r="A25" s="18" t="s">
        <v>50</v>
      </c>
      <c r="B25" s="19">
        <v>19689.6132690247</v>
      </c>
      <c r="C25" s="19">
        <v>0</v>
      </c>
      <c r="D25" s="19">
        <v>17350.7012686039</v>
      </c>
      <c r="E25" s="19">
        <v>2338.9120004208</v>
      </c>
      <c r="F25" s="20">
        <v>16</v>
      </c>
      <c r="G25" s="20">
        <f t="shared" si="2"/>
        <v>315033.81</v>
      </c>
      <c r="H25" s="20">
        <f t="shared" si="0"/>
        <v>99.9999841286876</v>
      </c>
      <c r="I25" s="23">
        <v>315033.76</v>
      </c>
      <c r="J25" s="24" t="s">
        <v>51</v>
      </c>
      <c r="K25" s="20">
        <f t="shared" si="1"/>
        <v>0.0499999999883585</v>
      </c>
      <c r="L25" s="26"/>
      <c r="M25" s="3"/>
    </row>
    <row r="26" ht="15" customHeight="1" spans="1:13">
      <c r="A26" s="18" t="s">
        <v>52</v>
      </c>
      <c r="B26" s="19">
        <v>73185.0298784641</v>
      </c>
      <c r="C26" s="19">
        <v>4147.65637365701</v>
      </c>
      <c r="D26" s="19">
        <v>56837.9886538009</v>
      </c>
      <c r="E26" s="19">
        <v>12199.3848510061</v>
      </c>
      <c r="F26" s="20">
        <v>16</v>
      </c>
      <c r="G26" s="20">
        <f t="shared" si="2"/>
        <v>1170960.48</v>
      </c>
      <c r="H26" s="20">
        <f t="shared" si="0"/>
        <v>0</v>
      </c>
      <c r="I26" s="23"/>
      <c r="J26" s="24"/>
      <c r="K26" s="20">
        <f t="shared" si="1"/>
        <v>1170960.48</v>
      </c>
      <c r="L26" s="26"/>
      <c r="M26" s="3"/>
    </row>
    <row r="27" ht="75" spans="1:13">
      <c r="A27" s="18" t="s">
        <v>53</v>
      </c>
      <c r="B27" s="19">
        <v>35781.1520232378</v>
      </c>
      <c r="C27" s="19">
        <v>0</v>
      </c>
      <c r="D27" s="19">
        <v>35072.5065318186</v>
      </c>
      <c r="E27" s="19">
        <v>708.645491419194</v>
      </c>
      <c r="F27" s="20">
        <v>16</v>
      </c>
      <c r="G27" s="20">
        <f t="shared" si="2"/>
        <v>572498.43</v>
      </c>
      <c r="H27" s="20">
        <f t="shared" si="0"/>
        <v>99.8782546879648</v>
      </c>
      <c r="I27" s="28">
        <f>1178.88+570622.56</f>
        <v>571801.44</v>
      </c>
      <c r="J27" s="24" t="s">
        <v>54</v>
      </c>
      <c r="K27" s="20">
        <f t="shared" si="1"/>
        <v>696.990000000107</v>
      </c>
      <c r="L27" s="29" t="s">
        <v>55</v>
      </c>
      <c r="M27" s="6" t="s">
        <v>21</v>
      </c>
    </row>
    <row r="28" ht="15" customHeight="1" spans="1:13">
      <c r="A28" s="18" t="s">
        <v>56</v>
      </c>
      <c r="B28" s="19">
        <v>29410.6500173416</v>
      </c>
      <c r="C28" s="19">
        <v>5147.64697250511</v>
      </c>
      <c r="D28" s="19">
        <v>20096.1120663756</v>
      </c>
      <c r="E28" s="19">
        <v>4166.89097846087</v>
      </c>
      <c r="F28" s="20">
        <v>16</v>
      </c>
      <c r="G28" s="20">
        <f t="shared" si="2"/>
        <v>470570.4</v>
      </c>
      <c r="H28" s="20">
        <f t="shared" si="0"/>
        <v>100.000048876852</v>
      </c>
      <c r="I28" s="23">
        <v>470570.63</v>
      </c>
      <c r="J28" s="24" t="s">
        <v>57</v>
      </c>
      <c r="K28" s="20">
        <f t="shared" si="1"/>
        <v>-0.229999999981374</v>
      </c>
      <c r="L28" s="26"/>
      <c r="M28" s="6" t="s">
        <v>21</v>
      </c>
    </row>
    <row r="29" ht="15" customHeight="1" spans="1:13">
      <c r="A29" s="18" t="s">
        <v>58</v>
      </c>
      <c r="B29" s="19">
        <v>28720.2502521686</v>
      </c>
      <c r="C29" s="19">
        <v>0</v>
      </c>
      <c r="D29" s="19">
        <v>28245.7521274993</v>
      </c>
      <c r="E29" s="19">
        <v>474.498124669255</v>
      </c>
      <c r="F29" s="20">
        <v>16</v>
      </c>
      <c r="G29" s="20">
        <f t="shared" si="2"/>
        <v>459524</v>
      </c>
      <c r="H29" s="20">
        <f t="shared" si="0"/>
        <v>99.9998737824357</v>
      </c>
      <c r="I29" s="23">
        <v>459523.42</v>
      </c>
      <c r="J29" s="24" t="s">
        <v>59</v>
      </c>
      <c r="K29" s="20">
        <f t="shared" si="1"/>
        <v>0.580000000016298</v>
      </c>
      <c r="L29" s="26"/>
      <c r="M29" s="6" t="s">
        <v>21</v>
      </c>
    </row>
    <row r="30" ht="15" customHeight="1" spans="1:13">
      <c r="A30" s="18" t="s">
        <v>60</v>
      </c>
      <c r="B30" s="19">
        <v>7763.51180494001</v>
      </c>
      <c r="C30" s="19">
        <v>0</v>
      </c>
      <c r="D30" s="19">
        <v>7230.04483143711</v>
      </c>
      <c r="E30" s="19">
        <v>533.466973502896</v>
      </c>
      <c r="F30" s="20">
        <v>16</v>
      </c>
      <c r="G30" s="20">
        <f t="shared" si="2"/>
        <v>124216.19</v>
      </c>
      <c r="H30" s="20">
        <f t="shared" si="0"/>
        <v>99.9662121338611</v>
      </c>
      <c r="I30" s="23">
        <v>124174.22</v>
      </c>
      <c r="J30" s="24" t="s">
        <v>61</v>
      </c>
      <c r="K30" s="20">
        <f t="shared" si="1"/>
        <v>41.9700000000012</v>
      </c>
      <c r="L30" s="26"/>
      <c r="M30" s="6" t="s">
        <v>21</v>
      </c>
    </row>
    <row r="31" ht="15" customHeight="1" spans="1:13">
      <c r="A31" s="18" t="s">
        <v>62</v>
      </c>
      <c r="B31" s="19">
        <v>28164.6908948539</v>
      </c>
      <c r="C31" s="19">
        <v>0</v>
      </c>
      <c r="D31" s="19">
        <v>25375.6894471949</v>
      </c>
      <c r="E31" s="19">
        <v>2789.00144765901</v>
      </c>
      <c r="F31" s="20">
        <v>16</v>
      </c>
      <c r="G31" s="20">
        <f t="shared" si="2"/>
        <v>450635.05</v>
      </c>
      <c r="H31" s="20">
        <f t="shared" si="0"/>
        <v>99.999842444568</v>
      </c>
      <c r="I31" s="23">
        <v>450634.34</v>
      </c>
      <c r="J31" s="24" t="s">
        <v>20</v>
      </c>
      <c r="K31" s="20">
        <f t="shared" si="1"/>
        <v>0.709999999962747</v>
      </c>
      <c r="L31" s="26"/>
      <c r="M31" s="6" t="s">
        <v>21</v>
      </c>
    </row>
    <row r="32" ht="15" customHeight="1" spans="1:13">
      <c r="A32" s="18" t="s">
        <v>63</v>
      </c>
      <c r="B32" s="19">
        <v>131050.643566211</v>
      </c>
      <c r="C32" s="19">
        <v>0</v>
      </c>
      <c r="D32" s="19">
        <v>109385.388123011</v>
      </c>
      <c r="E32" s="19">
        <v>21665.2554432009</v>
      </c>
      <c r="F32" s="20">
        <v>16</v>
      </c>
      <c r="G32" s="20">
        <f t="shared" si="2"/>
        <v>2096810.3</v>
      </c>
      <c r="H32" s="20">
        <f t="shared" si="0"/>
        <v>97.3623450819561</v>
      </c>
      <c r="I32" s="23">
        <v>2041503.68</v>
      </c>
      <c r="J32" s="24" t="s">
        <v>64</v>
      </c>
      <c r="K32" s="20">
        <f t="shared" si="1"/>
        <v>55306.6200000001</v>
      </c>
      <c r="L32" s="26"/>
      <c r="M32" s="6" t="s">
        <v>21</v>
      </c>
    </row>
    <row r="33" ht="15" customHeight="1" spans="1:13">
      <c r="A33" s="18" t="s">
        <v>65</v>
      </c>
      <c r="B33" s="19">
        <v>1457058.64489058</v>
      </c>
      <c r="C33" s="19">
        <v>125416.48658394</v>
      </c>
      <c r="D33" s="19">
        <v>1128603.15911148</v>
      </c>
      <c r="E33" s="19">
        <v>203038.999195165</v>
      </c>
      <c r="F33" s="20">
        <v>16</v>
      </c>
      <c r="G33" s="20">
        <f t="shared" si="2"/>
        <v>23312938.32</v>
      </c>
      <c r="H33" s="20">
        <f t="shared" si="0"/>
        <v>80.382802985943</v>
      </c>
      <c r="I33" s="20">
        <f>SUM(I6:I32)</f>
        <v>18739593.28</v>
      </c>
      <c r="J33" s="24"/>
      <c r="K33" s="20">
        <f>SUM(K6:K32)</f>
        <v>4573345.06</v>
      </c>
      <c r="L33" s="20"/>
      <c r="M33" s="3"/>
    </row>
  </sheetData>
  <autoFilter ref="A2:L37">
    <extLst/>
  </autoFilter>
  <mergeCells count="8">
    <mergeCell ref="A2:K2"/>
    <mergeCell ref="B4:E4"/>
    <mergeCell ref="H4:J4"/>
    <mergeCell ref="A4:A5"/>
    <mergeCell ref="F4:F5"/>
    <mergeCell ref="G4:G5"/>
    <mergeCell ref="K4:K5"/>
    <mergeCell ref="L4:L5"/>
  </mergeCells>
  <pageMargins left="0.75" right="0.75" top="0.511805555555556" bottom="0.66875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李晓波</dc:creator>
  <cp:lastModifiedBy>秀山县林业局</cp:lastModifiedBy>
  <dcterms:created xsi:type="dcterms:W3CDTF">2023-10-31T07:16:00Z</dcterms:created>
  <dcterms:modified xsi:type="dcterms:W3CDTF">2024-12-03T06:55:35Z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22E8BA446EC64CFA99E6589B22E85E42_12</vt:lpwstr>
  </property>
</Properties>
</file>