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县级公共收支 " sheetId="3" r:id="rId1"/>
    <sheet name="县级基金收支" sheetId="4" r:id="rId2"/>
    <sheet name="县级国资收支" sheetId="5" r:id="rId3"/>
    <sheet name="县级公共转移支付" sheetId="6" r:id="rId4"/>
  </sheets>
  <definedNames>
    <definedName name="fa">#REF!</definedName>
    <definedName name="地区名称">#REF!</definedName>
    <definedName name="_xlnm.Print_Titles" localSheetId="3">县级公共转移支付!$1:$4</definedName>
    <definedName name="_xlnm.Print_Area" localSheetId="0">'县级公共收支 '!$A$1:$K$44</definedName>
    <definedName name="_xlnm.Print_Area" localSheetId="1">县级基金收支!$A$1:$K$39</definedName>
  </definedNames>
  <calcPr calcId="144525"/>
</workbook>
</file>

<file path=xl/sharedStrings.xml><?xml version="1.0" encoding="utf-8"?>
<sst xmlns="http://schemas.openxmlformats.org/spreadsheetml/2006/main" count="189">
  <si>
    <t>附件1</t>
  </si>
  <si>
    <t>2022年县级一般公共预算收支调整预算表</t>
  </si>
  <si>
    <t>编制单位：秀山土家苗族自治县财政局</t>
  </si>
  <si>
    <t>单位：万元</t>
  </si>
  <si>
    <t>收                 入</t>
  </si>
  <si>
    <t>年初预算数</t>
  </si>
  <si>
    <t>调整预算数</t>
  </si>
  <si>
    <t>增减情况</t>
  </si>
  <si>
    <t>支                 出</t>
  </si>
  <si>
    <t>备注</t>
  </si>
  <si>
    <t>金额</t>
  </si>
  <si>
    <t>增减比%</t>
  </si>
  <si>
    <t>总  计</t>
  </si>
  <si>
    <t>本级收入合计</t>
  </si>
  <si>
    <t>本级支出合计</t>
  </si>
  <si>
    <t>一、税收收入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</si>
  <si>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</si>
  <si>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</si>
  <si>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</si>
  <si>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</si>
  <si>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</si>
  <si>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</si>
  <si>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</si>
  <si>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</si>
  <si>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</si>
  <si>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</si>
  <si>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</si>
  <si>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</si>
  <si>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</si>
  <si>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</si>
  <si>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</si>
  <si>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</si>
  <si>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</si>
  <si>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</si>
  <si>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</si>
  <si>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</si>
  <si>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</si>
  <si>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</si>
  <si>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</si>
  <si>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</si>
  <si>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资源勘探信息等支出</t>
  </si>
  <si>
    <t>其他税收收入</t>
  </si>
  <si>
    <t>商业服务业等支出</t>
  </si>
  <si>
    <t>二、非税收入</t>
  </si>
  <si>
    <t>金融支出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</si>
  <si>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</si>
  <si>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</si>
  <si>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</si>
  <si>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</si>
  <si>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</si>
  <si>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</si>
  <si>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国有资源（资产）有偿使用收入</t>
  </si>
  <si>
    <t>灾害防治及应急管理支出</t>
  </si>
  <si>
    <t>捐赠收入</t>
  </si>
  <si>
    <t>预备费</t>
  </si>
  <si>
    <t>政府住房基金收入</t>
  </si>
  <si>
    <t>其他支出</t>
  </si>
  <si>
    <t>其他收入</t>
  </si>
  <si>
    <t>债务付息支出</t>
  </si>
  <si>
    <t>转移性收入合计</t>
  </si>
  <si>
    <t>转移性支出合计</t>
  </si>
  <si>
    <t>一、上级补助收入</t>
  </si>
  <si>
    <t>一、上解支出</t>
  </si>
  <si>
    <t>返还性收入</t>
  </si>
  <si>
    <t>二、补助乡镇支出</t>
  </si>
  <si>
    <t>一般性转移支付</t>
  </si>
  <si>
    <t>三、地方政府债务还本支出</t>
  </si>
  <si>
    <t>专项转移支付</t>
  </si>
  <si>
    <t>二、动用预算稳定调节基金</t>
  </si>
  <si>
    <t>三、调入资金</t>
  </si>
  <si>
    <t>从政府性基金调入</t>
  </si>
  <si>
    <t>从国有资本经营预算调入</t>
  </si>
  <si>
    <t>四、地方政府债务收入</t>
  </si>
  <si>
    <t>地方政府债券收入（新增）</t>
  </si>
  <si>
    <t>地方政府债券收入（再融资）</t>
  </si>
  <si>
    <t>地方政府外债借款收入</t>
  </si>
  <si>
    <t>五、上年结转</t>
  </si>
  <si>
    <t>附件2</t>
  </si>
  <si>
    <t>2022年县级政府性基金预算收支调整预算表</t>
  </si>
  <si>
    <t>比年初预算增减金额</t>
  </si>
  <si>
    <r>
      <rPr>
        <sz val="14"/>
        <rFont val="方正黑体_GBK"/>
        <charset val="134"/>
      </rPr>
      <t>备</t>
    </r>
    <r>
      <rPr>
        <sz val="14"/>
        <rFont val="方正黑体_GBK"/>
        <charset val="0"/>
      </rPr>
      <t xml:space="preserve"> </t>
    </r>
    <r>
      <rPr>
        <sz val="14"/>
        <rFont val="方正黑体_GBK"/>
        <charset val="134"/>
      </rPr>
      <t>注</t>
    </r>
  </si>
  <si>
    <t>一、土地出让收入</t>
  </si>
  <si>
    <t>一、社会保障和就业支出</t>
  </si>
  <si>
    <t>国有土地收益基金收入</t>
  </si>
  <si>
    <t>大中型水库移民后期扶持基金支出</t>
  </si>
  <si>
    <t>农业土地开发资金收入</t>
  </si>
  <si>
    <t>小型水库移民扶助基金安排的支出</t>
  </si>
  <si>
    <t>国有土地使用权出让收入</t>
  </si>
  <si>
    <t>二、城乡社区支出</t>
  </si>
  <si>
    <t>二、城市基础设施配套费收入</t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</si>
  <si>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、国有土地使用权出让收入安排的支出</t>
    </r>
  </si>
  <si>
    <t>三、污水处理费收入</t>
  </si>
  <si>
    <t>征地和拆迁补偿支出</t>
  </si>
  <si>
    <t>农村基础设施建设支出</t>
  </si>
  <si>
    <t>其他国有土地使用权出让收入安排的支出</t>
  </si>
  <si>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、国有土地收益基金支出</t>
    </r>
  </si>
  <si>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、农业土地开发资金支出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</si>
  <si>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、城市基础设施配套费安排的支出</t>
    </r>
  </si>
  <si>
    <t>城市公共设施</t>
  </si>
  <si>
    <t>城市环境卫生</t>
  </si>
  <si>
    <t>其他城市基础设施配套费安排的支出</t>
  </si>
  <si>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、污水处理费安排的支出</t>
    </r>
  </si>
  <si>
    <t>污水处理设施建设和运营</t>
  </si>
  <si>
    <t>其他污水处理费安排的支出</t>
  </si>
  <si>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、棚户区改造专项债券收入安排的支出</t>
    </r>
  </si>
  <si>
    <t>其他棚户区改造专项债券收入安排的支出</t>
  </si>
  <si>
    <t>三、农林水支出</t>
  </si>
  <si>
    <t>大中型水库库区基金安排的支出</t>
  </si>
  <si>
    <t>三峡水库库区基金支出</t>
  </si>
  <si>
    <t>四、其他支出</t>
  </si>
  <si>
    <t>其他地方自行试点项目收益专项债券收入安排的支出</t>
  </si>
  <si>
    <t>彩票公益金安排的支出</t>
  </si>
  <si>
    <t>五、债务付息支出</t>
  </si>
  <si>
    <t>六、债务发行费用支出</t>
  </si>
  <si>
    <t>二、地方政府债务收入</t>
  </si>
  <si>
    <t>二、调出资金</t>
  </si>
  <si>
    <t>三、上年结转</t>
  </si>
  <si>
    <t>附件3</t>
  </si>
  <si>
    <t>2022年县级国有资本经营预算收支调整预算表</t>
  </si>
  <si>
    <t>支                出</t>
  </si>
  <si>
    <t>一、利润收入</t>
  </si>
  <si>
    <t>一、其他国有资本经营预算支出</t>
  </si>
  <si>
    <t>二、产权转让收入</t>
  </si>
  <si>
    <t xml:space="preserve">  其他国有资本经营预算支出  </t>
  </si>
  <si>
    <t>上年结转</t>
  </si>
  <si>
    <t>调出资金</t>
  </si>
  <si>
    <t>附件4</t>
  </si>
  <si>
    <t>2022年县级一般公共预算转移支付收支调整预算表</t>
  </si>
  <si>
    <t>收           入</t>
  </si>
  <si>
    <t>预算数</t>
  </si>
  <si>
    <t>调整项目</t>
  </si>
  <si>
    <t>支           出</t>
  </si>
  <si>
    <t>合  计</t>
  </si>
  <si>
    <t>上级补助收入</t>
  </si>
  <si>
    <t>（一）返还性收入</t>
  </si>
  <si>
    <t>专项上解</t>
  </si>
  <si>
    <t xml:space="preserve">增值税和消费税税收返还收入 </t>
  </si>
  <si>
    <t>所得税基数返还收入</t>
  </si>
  <si>
    <t>（二）一般性转移支付收入</t>
  </si>
  <si>
    <t>（一）一般性转移支付支出</t>
  </si>
  <si>
    <t>体制补助收入</t>
  </si>
  <si>
    <t>均衡性转移支付支出</t>
  </si>
  <si>
    <t>均衡性转移支付收入</t>
  </si>
  <si>
    <t>县级基本财力保障机制奖补资金支出</t>
  </si>
  <si>
    <t>县级基本财力保障机制奖补资金收入</t>
  </si>
  <si>
    <t>结算补助支出</t>
  </si>
  <si>
    <t>结算补助收入</t>
  </si>
  <si>
    <t>重点生态功能区转移支付支出</t>
  </si>
  <si>
    <t>资源枯竭型城市转移支付补助收入</t>
  </si>
  <si>
    <t>固定数额补助支出</t>
  </si>
  <si>
    <t>产粮（油）大县奖励资金收入</t>
  </si>
  <si>
    <t>革命老区转移支付支出</t>
  </si>
  <si>
    <t>重点生态功能区转移支付收入</t>
  </si>
  <si>
    <t>民族地区转移支付支出</t>
  </si>
  <si>
    <t>固定数额补助收入</t>
  </si>
  <si>
    <t>社会保障和就业共同财政事权转移支付支出</t>
  </si>
  <si>
    <t>革命老区转移支付收入</t>
  </si>
  <si>
    <t>（二）专项转移支付支出</t>
  </si>
  <si>
    <t>民族地区转移支付收入</t>
  </si>
  <si>
    <t>巩固脱贫攻坚成果衔接乡村振兴转移支付收入</t>
  </si>
  <si>
    <t>一般公共服务同共财政事权转移支付收入</t>
  </si>
  <si>
    <t>公共安全共同财政事权转移支付收入</t>
  </si>
  <si>
    <t>文化旅游体育与传媒支出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</si>
  <si>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</si>
  <si>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</si>
  <si>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</si>
  <si>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</si>
  <si>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卫生健康共同财政事权转移支付收入</t>
  </si>
  <si>
    <t>节能环保共同财政事权转移支付收入</t>
  </si>
  <si>
    <t>农林水共同财政事权转移支付收入</t>
  </si>
  <si>
    <t>住房保障共同财政事权转移支付收入</t>
  </si>
  <si>
    <t>其他一般性转移支付收入</t>
  </si>
  <si>
    <t>（三）专项转移支付收入</t>
  </si>
  <si>
    <t xml:space="preserve">    一般公共服务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</si>
  <si>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</si>
  <si>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</si>
  <si>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</si>
  <si>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</si>
  <si>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</si>
  <si>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</si>
  <si>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</si>
  <si>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</si>
  <si>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</si>
  <si>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</si>
  <si>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</si>
  <si>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自然资源海洋气象等</t>
  </si>
  <si>
    <t xml:space="preserve">    住房保障</t>
  </si>
  <si>
    <t xml:space="preserve">    灾害防治及应急管理</t>
  </si>
  <si>
    <t xml:space="preserve">    其他收入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</si>
</sst>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177" formatCode="0_ "/>
    <numFmt numFmtId="178" formatCode="0_);[Red]\(0\)"/>
    <numFmt numFmtId="179" formatCode="#,##0_);[Red]\(#,##0\)"/>
    <numFmt numFmtId="180" formatCode="#,##0_ "/>
    <numFmt numFmtId="181" formatCode="[$-F800]dddd\,\ mmmm\ dd\,\ yyyy"/>
    <numFmt numFmtId="182" formatCode="________@"/>
    <numFmt numFmtId="183" formatCode="0.0_ "/>
    <numFmt numFmtId="184" formatCode="#,##0.0_ "/>
  </numFmts>
  <fonts count="64">
    <font>
      <sz val="11"/>
      <color theme="1"/>
      <name val="宋体"/>
      <charset val="134"/>
      <scheme val="minor"/>
    </font>
    <font>
      <sz val="12"/>
      <color theme="1"/>
      <name val="方正楷体_GBK"/>
      <charset val="134"/>
    </font>
    <font>
      <sz val="14"/>
      <color theme="1"/>
      <name val="方正黑体_GBK"/>
      <charset val="134"/>
    </font>
    <font>
      <sz val="12"/>
      <name val="仿宋_GB2312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name val="方正黑体_GBK"/>
      <charset val="134"/>
    </font>
    <font>
      <b/>
      <sz val="12"/>
      <name val="黑体"/>
      <charset val="134"/>
    </font>
    <font>
      <b/>
      <sz val="12"/>
      <name val="Times New Roman"/>
      <charset val="134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方正楷体_GBK"/>
      <charset val="134"/>
    </font>
    <font>
      <sz val="14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11"/>
      <name val="方正楷体_GBK"/>
      <charset val="134"/>
    </font>
    <font>
      <b/>
      <sz val="14"/>
      <name val="黑体"/>
      <charset val="134"/>
    </font>
    <font>
      <b/>
      <sz val="14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color theme="1"/>
      <name val="方正黑体_GBK"/>
      <charset val="134"/>
    </font>
    <font>
      <b/>
      <sz val="12"/>
      <name val="Times New Roman"/>
      <charset val="0"/>
    </font>
    <font>
      <b/>
      <sz val="11"/>
      <name val="Times New Roman"/>
      <charset val="0"/>
    </font>
    <font>
      <sz val="11"/>
      <name val="Times New Roman"/>
      <charset val="0"/>
    </font>
    <font>
      <sz val="14"/>
      <name val="Times New Roman"/>
      <charset val="0"/>
    </font>
    <font>
      <b/>
      <sz val="14"/>
      <name val="Times New Roman"/>
      <charset val="0"/>
    </font>
    <font>
      <sz val="12"/>
      <name val="方正仿宋_GBK"/>
      <charset val="134"/>
    </font>
    <font>
      <sz val="12"/>
      <name val="Times New Roman"/>
      <charset val="0"/>
    </font>
    <font>
      <sz val="11"/>
      <color theme="1"/>
      <name val="方正小标宋_GBK"/>
      <charset val="134"/>
    </font>
    <font>
      <sz val="12"/>
      <name val="宋体"/>
      <charset val="134"/>
    </font>
    <font>
      <sz val="12"/>
      <name val="方正黑体_GBK"/>
      <charset val="134"/>
    </font>
    <font>
      <b/>
      <sz val="11"/>
      <color theme="1"/>
      <name val="Times New Roman"/>
      <charset val="134"/>
    </font>
    <font>
      <sz val="11"/>
      <name val="方正仿宋_GBK"/>
      <charset val="134"/>
    </font>
    <font>
      <sz val="12"/>
      <name val="方正小标宋_GBK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4"/>
      <name val="方正黑体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0" fontId="37" fillId="0" borderId="0"/>
    <xf numFmtId="42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0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59" fillId="0" borderId="0"/>
    <xf numFmtId="0" fontId="61" fillId="0" borderId="16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7" fillId="10" borderId="15" applyNumberFormat="0" applyAlignment="0" applyProtection="0">
      <alignment vertical="center"/>
    </xf>
    <xf numFmtId="0" fontId="48" fillId="10" borderId="11" applyNumberFormat="0" applyAlignment="0" applyProtection="0">
      <alignment vertical="center"/>
    </xf>
    <xf numFmtId="0" fontId="46" fillId="7" borderId="10" applyNumberForma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8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7" fillId="0" borderId="0"/>
    <xf numFmtId="0" fontId="43" fillId="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2" borderId="0" applyNumberFormat="0" applyBorder="0" applyAlignment="0" applyProtection="0">
      <alignment vertical="center"/>
    </xf>
    <xf numFmtId="0" fontId="59" fillId="0" borderId="0"/>
    <xf numFmtId="0" fontId="37" fillId="0" borderId="0"/>
    <xf numFmtId="0" fontId="0" fillId="0" borderId="0">
      <alignment vertical="center"/>
    </xf>
    <xf numFmtId="0" fontId="37" fillId="0" borderId="0"/>
  </cellStyleXfs>
  <cellXfs count="1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Alignment="1">
      <alignment horizontal="right"/>
    </xf>
    <xf numFmtId="0" fontId="3" fillId="0" borderId="0" xfId="1" applyFont="1" applyFill="1"/>
    <xf numFmtId="0" fontId="0" fillId="0" borderId="0" xfId="0" applyFill="1" applyBorder="1" applyAlignment="1">
      <alignment vertical="center"/>
    </xf>
    <xf numFmtId="177" fontId="4" fillId="0" borderId="0" xfId="54" applyNumberFormat="1" applyFont="1" applyFill="1" applyBorder="1" applyAlignment="1">
      <alignment horizontal="left" vertical="center"/>
    </xf>
    <xf numFmtId="177" fontId="5" fillId="0" borderId="0" xfId="54" applyNumberFormat="1" applyFont="1" applyFill="1" applyBorder="1" applyAlignment="1">
      <alignment horizontal="left" vertical="center"/>
    </xf>
    <xf numFmtId="177" fontId="6" fillId="0" borderId="0" xfId="54" applyNumberFormat="1" applyFont="1" applyFill="1" applyBorder="1" applyAlignment="1">
      <alignment horizontal="center" vertical="center"/>
    </xf>
    <xf numFmtId="177" fontId="1" fillId="0" borderId="0" xfId="54" applyNumberFormat="1" applyFont="1" applyFill="1" applyBorder="1" applyAlignment="1"/>
    <xf numFmtId="176" fontId="1" fillId="0" borderId="0" xfId="54" applyNumberFormat="1" applyFont="1" applyFill="1" applyBorder="1" applyAlignment="1"/>
    <xf numFmtId="177" fontId="1" fillId="0" borderId="0" xfId="54" applyNumberFormat="1" applyFont="1" applyFill="1" applyBorder="1" applyAlignment="1">
      <alignment horizontal="center"/>
    </xf>
    <xf numFmtId="177" fontId="7" fillId="0" borderId="1" xfId="1" applyNumberFormat="1" applyFont="1" applyFill="1" applyBorder="1" applyAlignment="1">
      <alignment horizontal="center" vertical="center" wrapText="1"/>
    </xf>
    <xf numFmtId="177" fontId="7" fillId="0" borderId="2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vertical="center"/>
    </xf>
    <xf numFmtId="177" fontId="10" fillId="0" borderId="3" xfId="54" applyNumberFormat="1" applyFont="1" applyFill="1" applyBorder="1" applyAlignment="1">
      <alignment vertical="center"/>
    </xf>
    <xf numFmtId="177" fontId="11" fillId="0" borderId="3" xfId="54" applyNumberFormat="1" applyFont="1" applyFill="1" applyBorder="1" applyAlignment="1">
      <alignment vertical="center"/>
    </xf>
    <xf numFmtId="177" fontId="12" fillId="0" borderId="3" xfId="54" applyNumberFormat="1" applyFont="1" applyFill="1" applyBorder="1" applyAlignment="1">
      <alignment horizontal="left" vertical="center" indent="1"/>
    </xf>
    <xf numFmtId="177" fontId="13" fillId="0" borderId="3" xfId="54" applyNumberFormat="1" applyFont="1" applyFill="1" applyBorder="1" applyAlignment="1">
      <alignment vertical="center"/>
    </xf>
    <xf numFmtId="0" fontId="12" fillId="0" borderId="3" xfId="52" applyFont="1" applyFill="1" applyBorder="1" applyAlignment="1">
      <alignment horizontal="left" vertical="center" indent="1"/>
    </xf>
    <xf numFmtId="177" fontId="12" fillId="0" borderId="3" xfId="0" applyNumberFormat="1" applyFont="1" applyFill="1" applyBorder="1" applyAlignment="1">
      <alignment horizontal="left" vertical="center" indent="1"/>
    </xf>
    <xf numFmtId="177" fontId="14" fillId="0" borderId="3" xfId="1" applyNumberFormat="1" applyFont="1" applyFill="1" applyBorder="1" applyAlignment="1">
      <alignment horizontal="right"/>
    </xf>
    <xf numFmtId="177" fontId="14" fillId="0" borderId="3" xfId="1" applyNumberFormat="1" applyFont="1" applyFill="1" applyBorder="1"/>
    <xf numFmtId="177" fontId="13" fillId="0" borderId="3" xfId="52" applyNumberFormat="1" applyFont="1" applyFill="1" applyBorder="1" applyAlignment="1">
      <alignment vertical="center"/>
    </xf>
    <xf numFmtId="177" fontId="14" fillId="0" borderId="3" xfId="59" applyNumberFormat="1" applyFont="1" applyFill="1" applyBorder="1" applyAlignment="1"/>
    <xf numFmtId="177" fontId="15" fillId="0" borderId="3" xfId="52" applyNumberFormat="1" applyFont="1" applyFill="1" applyBorder="1" applyAlignment="1">
      <alignment vertical="center"/>
    </xf>
    <xf numFmtId="177" fontId="3" fillId="0" borderId="3" xfId="1" applyNumberFormat="1" applyFont="1" applyFill="1" applyBorder="1"/>
    <xf numFmtId="0" fontId="3" fillId="0" borderId="3" xfId="1" applyFont="1" applyFill="1" applyBorder="1"/>
    <xf numFmtId="177" fontId="3" fillId="0" borderId="0" xfId="1" applyNumberFormat="1" applyFont="1" applyFill="1" applyAlignment="1">
      <alignment horizontal="left"/>
    </xf>
    <xf numFmtId="177" fontId="3" fillId="0" borderId="0" xfId="1" applyNumberFormat="1" applyFont="1" applyFill="1" applyAlignment="1">
      <alignment horizontal="right"/>
    </xf>
    <xf numFmtId="177" fontId="3" fillId="0" borderId="0" xfId="1" applyNumberFormat="1" applyFont="1" applyFill="1"/>
    <xf numFmtId="0" fontId="16" fillId="0" borderId="0" xfId="1" applyFont="1" applyFill="1"/>
    <xf numFmtId="177" fontId="7" fillId="0" borderId="4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180" fontId="3" fillId="0" borderId="0" xfId="1" applyNumberFormat="1" applyFont="1" applyFill="1"/>
    <xf numFmtId="0" fontId="0" fillId="0" borderId="0" xfId="40" applyFill="1" applyBorder="1" applyAlignment="1"/>
    <xf numFmtId="0" fontId="17" fillId="0" borderId="0" xfId="40" applyFont="1" applyFill="1" applyBorder="1" applyAlignment="1"/>
    <xf numFmtId="178" fontId="0" fillId="0" borderId="0" xfId="40" applyNumberFormat="1" applyFill="1" applyBorder="1" applyAlignment="1">
      <alignment horizontal="center" vertical="center"/>
    </xf>
    <xf numFmtId="179" fontId="0" fillId="0" borderId="0" xfId="40" applyNumberFormat="1" applyFill="1" applyBorder="1" applyAlignment="1"/>
    <xf numFmtId="178" fontId="0" fillId="0" borderId="0" xfId="40" applyNumberFormat="1" applyFill="1" applyBorder="1" applyAlignment="1"/>
    <xf numFmtId="0" fontId="4" fillId="0" borderId="0" xfId="40" applyFont="1" applyFill="1" applyBorder="1" applyAlignment="1"/>
    <xf numFmtId="0" fontId="6" fillId="0" borderId="0" xfId="40" applyFont="1" applyFill="1" applyAlignment="1">
      <alignment horizontal="center" vertical="center"/>
    </xf>
    <xf numFmtId="0" fontId="18" fillId="0" borderId="0" xfId="40" applyFont="1" applyFill="1" applyBorder="1" applyAlignment="1">
      <alignment vertical="center"/>
    </xf>
    <xf numFmtId="0" fontId="18" fillId="0" borderId="0" xfId="40" applyFont="1" applyFill="1" applyBorder="1" applyAlignment="1"/>
    <xf numFmtId="181" fontId="19" fillId="0" borderId="5" xfId="40" applyNumberFormat="1" applyFont="1" applyFill="1" applyBorder="1" applyAlignment="1">
      <alignment horizontal="center" vertical="center"/>
    </xf>
    <xf numFmtId="0" fontId="18" fillId="0" borderId="0" xfId="40" applyFont="1" applyFill="1" applyBorder="1" applyAlignment="1">
      <alignment horizontal="left"/>
    </xf>
    <xf numFmtId="0" fontId="16" fillId="0" borderId="0" xfId="57" applyFont="1" applyFill="1" applyBorder="1" applyAlignment="1">
      <alignment horizontal="center" vertical="center"/>
    </xf>
    <xf numFmtId="176" fontId="16" fillId="0" borderId="0" xfId="57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78" fontId="7" fillId="0" borderId="3" xfId="47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0" fontId="20" fillId="0" borderId="3" xfId="57" applyFont="1" applyFill="1" applyBorder="1" applyAlignment="1">
      <alignment horizontal="center" vertical="center"/>
    </xf>
    <xf numFmtId="180" fontId="21" fillId="0" borderId="3" xfId="57" applyNumberFormat="1" applyFont="1" applyFill="1" applyBorder="1" applyAlignment="1">
      <alignment horizontal="center" vertical="center"/>
    </xf>
    <xf numFmtId="0" fontId="8" fillId="0" borderId="3" xfId="22" applyFont="1" applyFill="1" applyBorder="1" applyAlignment="1" applyProtection="1">
      <alignment horizontal="left" vertical="center" wrapText="1"/>
      <protection locked="0"/>
    </xf>
    <xf numFmtId="180" fontId="9" fillId="0" borderId="3" xfId="40" applyNumberFormat="1" applyFont="1" applyFill="1" applyBorder="1" applyAlignment="1">
      <alignment vertical="center"/>
    </xf>
    <xf numFmtId="177" fontId="9" fillId="0" borderId="3" xfId="47" applyNumberFormat="1" applyFont="1" applyFill="1" applyBorder="1" applyAlignment="1">
      <alignment vertical="center"/>
    </xf>
    <xf numFmtId="0" fontId="22" fillId="0" borderId="3" xfId="57" applyFont="1" applyFill="1" applyBorder="1" applyAlignment="1">
      <alignment horizontal="left" vertical="center" indent="1"/>
    </xf>
    <xf numFmtId="180" fontId="23" fillId="0" borderId="3" xfId="19" applyNumberFormat="1" applyFont="1" applyBorder="1" applyAlignment="1">
      <alignment vertical="center"/>
    </xf>
    <xf numFmtId="180" fontId="23" fillId="0" borderId="3" xfId="40" applyNumberFormat="1" applyFont="1" applyFill="1" applyBorder="1" applyAlignment="1">
      <alignment vertical="center"/>
    </xf>
    <xf numFmtId="177" fontId="23" fillId="0" borderId="3" xfId="0" applyNumberFormat="1" applyFont="1" applyFill="1" applyBorder="1" applyAlignment="1">
      <alignment vertical="center"/>
    </xf>
    <xf numFmtId="180" fontId="24" fillId="0" borderId="3" xfId="40" applyNumberFormat="1" applyFont="1" applyFill="1" applyBorder="1" applyAlignment="1">
      <alignment vertical="center"/>
    </xf>
    <xf numFmtId="0" fontId="25" fillId="0" borderId="3" xfId="57" applyFont="1" applyFill="1" applyBorder="1" applyAlignment="1">
      <alignment horizontal="left" vertical="center" indent="2"/>
    </xf>
    <xf numFmtId="177" fontId="23" fillId="0" borderId="3" xfId="19" applyNumberFormat="1" applyFont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177" fontId="14" fillId="0" borderId="3" xfId="19" applyNumberFormat="1" applyFont="1" applyBorder="1" applyAlignment="1">
      <alignment vertical="center"/>
    </xf>
    <xf numFmtId="177" fontId="9" fillId="0" borderId="3" xfId="19" applyNumberFormat="1" applyFont="1" applyBorder="1" applyAlignment="1">
      <alignment vertical="center"/>
    </xf>
    <xf numFmtId="177" fontId="9" fillId="0" borderId="3" xfId="40" applyNumberFormat="1" applyFont="1" applyFill="1" applyBorder="1" applyAlignment="1">
      <alignment vertical="center"/>
    </xf>
    <xf numFmtId="0" fontId="25" fillId="0" borderId="3" xfId="40" applyFont="1" applyFill="1" applyBorder="1" applyAlignment="1">
      <alignment horizontal="left" indent="1"/>
    </xf>
    <xf numFmtId="180" fontId="23" fillId="0" borderId="3" xfId="19" applyNumberFormat="1" applyFont="1" applyFill="1" applyBorder="1" applyAlignment="1">
      <alignment vertical="center"/>
    </xf>
    <xf numFmtId="180" fontId="26" fillId="0" borderId="3" xfId="40" applyNumberFormat="1" applyFont="1" applyFill="1" applyBorder="1" applyAlignment="1">
      <alignment vertical="center"/>
    </xf>
    <xf numFmtId="182" fontId="27" fillId="0" borderId="3" xfId="0" applyNumberFormat="1" applyFont="1" applyFill="1" applyBorder="1" applyAlignment="1">
      <alignment vertical="center"/>
    </xf>
    <xf numFmtId="177" fontId="23" fillId="0" borderId="3" xfId="0" applyNumberFormat="1" applyFont="1" applyFill="1" applyBorder="1" applyAlignment="1"/>
    <xf numFmtId="177" fontId="23" fillId="0" borderId="3" xfId="40" applyNumberFormat="1" applyFont="1" applyFill="1" applyBorder="1" applyAlignment="1">
      <alignment vertical="center"/>
    </xf>
    <xf numFmtId="180" fontId="11" fillId="0" borderId="3" xfId="40" applyNumberFormat="1" applyFont="1" applyFill="1" applyBorder="1" applyAlignment="1">
      <alignment vertical="center"/>
    </xf>
    <xf numFmtId="180" fontId="13" fillId="0" borderId="3" xfId="40" applyNumberFormat="1" applyFont="1" applyFill="1" applyBorder="1" applyAlignment="1">
      <alignment vertical="center"/>
    </xf>
    <xf numFmtId="177" fontId="24" fillId="0" borderId="3" xfId="40" applyNumberFormat="1" applyFont="1" applyFill="1" applyBorder="1" applyAlignment="1">
      <alignment vertical="center"/>
    </xf>
    <xf numFmtId="180" fontId="14" fillId="0" borderId="3" xfId="40" applyNumberFormat="1" applyFont="1" applyFill="1" applyBorder="1" applyAlignment="1">
      <alignment vertical="center"/>
    </xf>
    <xf numFmtId="179" fontId="0" fillId="0" borderId="3" xfId="4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3" fillId="0" borderId="0" xfId="57" applyFont="1" applyFill="1" applyBorder="1" applyAlignment="1">
      <alignment vertical="center"/>
    </xf>
    <xf numFmtId="178" fontId="3" fillId="0" borderId="0" xfId="57" applyNumberFormat="1" applyFont="1" applyFill="1" applyBorder="1" applyAlignment="1"/>
    <xf numFmtId="179" fontId="3" fillId="0" borderId="0" xfId="57" applyNumberFormat="1" applyFont="1" applyFill="1" applyBorder="1" applyAlignment="1">
      <alignment vertical="center"/>
    </xf>
    <xf numFmtId="0" fontId="4" fillId="0" borderId="0" xfId="40" applyFont="1" applyFill="1" applyBorder="1" applyAlignment="1">
      <alignment vertical="center"/>
    </xf>
    <xf numFmtId="0" fontId="0" fillId="0" borderId="0" xfId="0" applyFill="1" applyBorder="1" applyAlignment="1"/>
    <xf numFmtId="0" fontId="6" fillId="0" borderId="0" xfId="57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/>
    <xf numFmtId="0" fontId="16" fillId="0" borderId="0" xfId="57" applyFont="1" applyFill="1" applyBorder="1" applyAlignment="1">
      <alignment vertical="center"/>
    </xf>
    <xf numFmtId="178" fontId="16" fillId="0" borderId="0" xfId="0" applyNumberFormat="1" applyFont="1" applyFill="1" applyBorder="1" applyAlignment="1"/>
    <xf numFmtId="31" fontId="16" fillId="0" borderId="0" xfId="57" applyNumberFormat="1" applyFont="1" applyFill="1" applyBorder="1" applyAlignment="1">
      <alignment vertical="center"/>
    </xf>
    <xf numFmtId="31" fontId="16" fillId="0" borderId="0" xfId="57" applyNumberFormat="1" applyFont="1" applyFill="1" applyBorder="1" applyAlignment="1">
      <alignment horizontal="left" vertical="center"/>
    </xf>
    <xf numFmtId="177" fontId="16" fillId="0" borderId="0" xfId="0" applyNumberFormat="1" applyFont="1" applyFill="1" applyBorder="1" applyAlignment="1" applyProtection="1">
      <alignment horizontal="right" vertical="center"/>
      <protection locked="0"/>
    </xf>
    <xf numFmtId="178" fontId="7" fillId="0" borderId="3" xfId="0" applyNumberFormat="1" applyFont="1" applyFill="1" applyBorder="1" applyAlignment="1">
      <alignment horizontal="center" vertical="center" wrapText="1"/>
    </xf>
    <xf numFmtId="183" fontId="21" fillId="0" borderId="3" xfId="57" applyNumberFormat="1" applyFont="1" applyFill="1" applyBorder="1" applyAlignment="1">
      <alignment horizontal="center" vertical="center"/>
    </xf>
    <xf numFmtId="180" fontId="29" fillId="0" borderId="3" xfId="0" applyNumberFormat="1" applyFont="1" applyFill="1" applyBorder="1" applyAlignment="1">
      <alignment vertical="center"/>
    </xf>
    <xf numFmtId="183" fontId="29" fillId="0" borderId="3" xfId="0" applyNumberFormat="1" applyFont="1" applyFill="1" applyBorder="1" applyAlignment="1" applyProtection="1">
      <alignment vertical="center"/>
      <protection locked="0"/>
    </xf>
    <xf numFmtId="180" fontId="29" fillId="0" borderId="3" xfId="0" applyNumberFormat="1" applyFont="1" applyFill="1" applyBorder="1" applyAlignment="1">
      <alignment horizontal="right" vertical="center"/>
    </xf>
    <xf numFmtId="180" fontId="26" fillId="0" borderId="3" xfId="0" applyNumberFormat="1" applyFont="1" applyFill="1" applyBorder="1" applyAlignment="1">
      <alignment vertical="center"/>
    </xf>
    <xf numFmtId="180" fontId="30" fillId="0" borderId="3" xfId="0" applyNumberFormat="1" applyFont="1" applyFill="1" applyBorder="1" applyAlignment="1">
      <alignment vertical="center"/>
    </xf>
    <xf numFmtId="183" fontId="30" fillId="0" borderId="3" xfId="0" applyNumberFormat="1" applyFont="1" applyFill="1" applyBorder="1" applyAlignment="1" applyProtection="1">
      <alignment vertical="center"/>
      <protection locked="0"/>
    </xf>
    <xf numFmtId="180" fontId="26" fillId="0" borderId="3" xfId="0" applyNumberFormat="1" applyFont="1" applyFill="1" applyBorder="1" applyAlignment="1">
      <alignment horizontal="right" vertical="center"/>
    </xf>
    <xf numFmtId="180" fontId="23" fillId="0" borderId="3" xfId="0" applyNumberFormat="1" applyFont="1" applyFill="1" applyBorder="1" applyAlignment="1">
      <alignment vertical="center"/>
    </xf>
    <xf numFmtId="180" fontId="31" fillId="0" borderId="3" xfId="0" applyNumberFormat="1" applyFont="1" applyFill="1" applyBorder="1" applyAlignment="1">
      <alignment vertical="center"/>
    </xf>
    <xf numFmtId="183" fontId="31" fillId="0" borderId="3" xfId="0" applyNumberFormat="1" applyFont="1" applyFill="1" applyBorder="1" applyAlignment="1" applyProtection="1">
      <alignment vertical="center"/>
      <protection locked="0"/>
    </xf>
    <xf numFmtId="180" fontId="23" fillId="0" borderId="3" xfId="0" applyNumberFormat="1" applyFont="1" applyFill="1" applyBorder="1" applyAlignment="1">
      <alignment horizontal="right" vertical="center"/>
    </xf>
    <xf numFmtId="180" fontId="31" fillId="0" borderId="3" xfId="0" applyNumberFormat="1" applyFont="1" applyFill="1" applyBorder="1" applyAlignment="1">
      <alignment horizontal="right" vertical="center"/>
    </xf>
    <xf numFmtId="0" fontId="25" fillId="0" borderId="3" xfId="57" applyFont="1" applyFill="1" applyBorder="1" applyAlignment="1">
      <alignment horizontal="left" vertical="center" indent="3"/>
    </xf>
    <xf numFmtId="1" fontId="32" fillId="0" borderId="3" xfId="58" applyNumberFormat="1" applyFont="1" applyFill="1" applyBorder="1" applyAlignment="1" applyProtection="1">
      <alignment horizontal="left" vertical="center"/>
      <protection locked="0"/>
    </xf>
    <xf numFmtId="177" fontId="32" fillId="0" borderId="3" xfId="0" applyNumberFormat="1" applyFont="1" applyFill="1" applyBorder="1" applyAlignment="1" applyProtection="1">
      <alignment horizontal="left" vertical="center"/>
      <protection locked="0"/>
    </xf>
    <xf numFmtId="180" fontId="33" fillId="0" borderId="3" xfId="0" applyNumberFormat="1" applyFont="1" applyFill="1" applyBorder="1" applyAlignment="1">
      <alignment vertical="center"/>
    </xf>
    <xf numFmtId="183" fontId="33" fillId="0" borderId="3" xfId="0" applyNumberFormat="1" applyFont="1" applyFill="1" applyBorder="1" applyAlignment="1" applyProtection="1">
      <alignment vertical="center"/>
      <protection locked="0"/>
    </xf>
    <xf numFmtId="0" fontId="32" fillId="0" borderId="3" xfId="0" applyFont="1" applyFill="1" applyBorder="1" applyAlignment="1"/>
    <xf numFmtId="180" fontId="32" fillId="0" borderId="3" xfId="0" applyNumberFormat="1" applyFont="1" applyFill="1" applyBorder="1" applyAlignment="1" applyProtection="1">
      <alignment vertical="center"/>
      <protection locked="0"/>
    </xf>
    <xf numFmtId="0" fontId="32" fillId="0" borderId="3" xfId="0" applyFont="1" applyFill="1" applyBorder="1" applyAlignment="1">
      <alignment vertical="center"/>
    </xf>
    <xf numFmtId="178" fontId="32" fillId="0" borderId="3" xfId="0" applyNumberFormat="1" applyFont="1" applyFill="1" applyBorder="1" applyAlignment="1">
      <alignment vertical="center"/>
    </xf>
    <xf numFmtId="177" fontId="23" fillId="0" borderId="3" xfId="0" applyNumberFormat="1" applyFont="1" applyBorder="1" applyAlignment="1">
      <alignment horizontal="right" vertical="center"/>
    </xf>
    <xf numFmtId="179" fontId="34" fillId="0" borderId="3" xfId="0" applyNumberFormat="1" applyFont="1" applyFill="1" applyBorder="1" applyAlignment="1">
      <alignment horizontal="left" vertical="center" indent="2"/>
    </xf>
    <xf numFmtId="177" fontId="23" fillId="0" borderId="3" xfId="0" applyNumberFormat="1" applyFont="1" applyFill="1" applyBorder="1" applyAlignment="1">
      <alignment horizontal="right" vertical="center"/>
    </xf>
    <xf numFmtId="0" fontId="34" fillId="0" borderId="3" xfId="0" applyFont="1" applyFill="1" applyBorder="1" applyAlignment="1">
      <alignment horizontal="left" vertical="center" indent="2"/>
    </xf>
    <xf numFmtId="0" fontId="32" fillId="0" borderId="3" xfId="0" applyFont="1" applyFill="1" applyBorder="1" applyAlignment="1">
      <alignment horizontal="left" vertical="center" indent="1"/>
    </xf>
    <xf numFmtId="179" fontId="35" fillId="0" borderId="3" xfId="0" applyNumberFormat="1" applyFont="1" applyFill="1" applyBorder="1" applyAlignment="1">
      <alignment vertical="center"/>
    </xf>
    <xf numFmtId="180" fontId="35" fillId="0" borderId="3" xfId="0" applyNumberFormat="1" applyFont="1" applyFill="1" applyBorder="1" applyAlignment="1">
      <alignment vertical="center"/>
    </xf>
    <xf numFmtId="183" fontId="35" fillId="0" borderId="3" xfId="0" applyNumberFormat="1" applyFont="1" applyFill="1" applyBorder="1" applyAlignment="1" applyProtection="1">
      <alignment vertical="center"/>
      <protection locked="0"/>
    </xf>
    <xf numFmtId="180" fontId="30" fillId="0" borderId="3" xfId="0" applyNumberFormat="1" applyFont="1" applyFill="1" applyBorder="1" applyAlignment="1">
      <alignment horizontal="right" vertical="center"/>
    </xf>
    <xf numFmtId="179" fontId="29" fillId="0" borderId="3" xfId="0" applyNumberFormat="1" applyFont="1" applyFill="1" applyBorder="1" applyAlignment="1">
      <alignment vertical="center"/>
    </xf>
    <xf numFmtId="180" fontId="9" fillId="0" borderId="3" xfId="0" applyNumberFormat="1" applyFont="1" applyFill="1" applyBorder="1" applyAlignment="1">
      <alignment horizontal="right" vertical="center"/>
    </xf>
    <xf numFmtId="179" fontId="30" fillId="0" borderId="3" xfId="0" applyNumberFormat="1" applyFont="1" applyFill="1" applyBorder="1" applyAlignment="1">
      <alignment vertical="center"/>
    </xf>
    <xf numFmtId="179" fontId="31" fillId="0" borderId="3" xfId="0" applyNumberFormat="1" applyFont="1" applyFill="1" applyBorder="1" applyAlignment="1">
      <alignment vertical="center"/>
    </xf>
    <xf numFmtId="179" fontId="23" fillId="0" borderId="3" xfId="0" applyNumberFormat="1" applyFont="1" applyFill="1" applyBorder="1" applyAlignment="1">
      <alignment vertical="center"/>
    </xf>
    <xf numFmtId="179" fontId="14" fillId="0" borderId="3" xfId="0" applyNumberFormat="1" applyFont="1" applyFill="1" applyBorder="1" applyAlignment="1">
      <alignment vertical="center"/>
    </xf>
    <xf numFmtId="180" fontId="14" fillId="0" borderId="3" xfId="0" applyNumberFormat="1" applyFont="1" applyFill="1" applyBorder="1" applyAlignment="1">
      <alignment horizontal="right" vertical="center"/>
    </xf>
    <xf numFmtId="180" fontId="32" fillId="0" borderId="3" xfId="0" applyNumberFormat="1" applyFont="1" applyFill="1" applyBorder="1" applyAlignment="1">
      <alignment horizontal="right" vertical="center"/>
    </xf>
    <xf numFmtId="178" fontId="3" fillId="0" borderId="3" xfId="57" applyNumberFormat="1" applyFont="1" applyFill="1" applyBorder="1" applyAlignment="1"/>
    <xf numFmtId="0" fontId="16" fillId="0" borderId="0" xfId="57" applyFont="1" applyFill="1" applyBorder="1" applyAlignment="1">
      <alignment horizontal="center"/>
    </xf>
    <xf numFmtId="176" fontId="16" fillId="0" borderId="0" xfId="57" applyNumberFormat="1" applyFont="1" applyFill="1" applyBorder="1" applyAlignment="1"/>
    <xf numFmtId="183" fontId="29" fillId="0" borderId="3" xfId="0" applyNumberFormat="1" applyFont="1" applyFill="1" applyBorder="1" applyAlignment="1" applyProtection="1">
      <alignment horizontal="right" vertical="center"/>
      <protection locked="0"/>
    </xf>
    <xf numFmtId="0" fontId="35" fillId="0" borderId="3" xfId="0" applyFont="1" applyFill="1" applyBorder="1" applyAlignment="1">
      <alignment vertical="center"/>
    </xf>
    <xf numFmtId="183" fontId="30" fillId="0" borderId="3" xfId="0" applyNumberFormat="1" applyFont="1" applyFill="1" applyBorder="1" applyAlignment="1" applyProtection="1">
      <alignment horizontal="right" vertical="center"/>
      <protection locked="0"/>
    </xf>
    <xf numFmtId="0" fontId="33" fillId="0" borderId="3" xfId="0" applyFont="1" applyFill="1" applyBorder="1" applyAlignment="1">
      <alignment vertical="center"/>
    </xf>
    <xf numFmtId="183" fontId="31" fillId="0" borderId="3" xfId="0" applyNumberFormat="1" applyFont="1" applyFill="1" applyBorder="1" applyAlignment="1" applyProtection="1">
      <alignment horizontal="right" vertical="center"/>
      <protection locked="0"/>
    </xf>
    <xf numFmtId="0" fontId="29" fillId="0" borderId="3" xfId="0" applyFont="1" applyFill="1" applyBorder="1" applyAlignment="1">
      <alignment vertical="center"/>
    </xf>
    <xf numFmtId="183" fontId="32" fillId="0" borderId="3" xfId="0" applyNumberFormat="1" applyFont="1" applyFill="1" applyBorder="1" applyAlignment="1" applyProtection="1">
      <alignment horizontal="right" vertical="center"/>
      <protection locked="0"/>
    </xf>
    <xf numFmtId="180" fontId="33" fillId="0" borderId="3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7" fillId="0" borderId="0" xfId="57" applyFont="1" applyFill="1" applyBorder="1" applyAlignment="1">
      <alignment vertical="center"/>
    </xf>
    <xf numFmtId="0" fontId="37" fillId="0" borderId="0" xfId="57" applyFill="1" applyBorder="1" applyAlignment="1">
      <alignment vertical="center"/>
    </xf>
    <xf numFmtId="183" fontId="37" fillId="0" borderId="0" xfId="57" applyNumberFormat="1" applyFill="1" applyBorder="1" applyAlignment="1">
      <alignment vertical="center"/>
    </xf>
    <xf numFmtId="0" fontId="38" fillId="0" borderId="0" xfId="57" applyFont="1" applyFill="1" applyBorder="1" applyAlignment="1">
      <alignment vertical="center"/>
    </xf>
    <xf numFmtId="0" fontId="6" fillId="0" borderId="0" xfId="57" applyFont="1" applyFill="1" applyAlignment="1">
      <alignment horizontal="center" vertical="center"/>
    </xf>
    <xf numFmtId="183" fontId="6" fillId="0" borderId="0" xfId="57" applyNumberFormat="1" applyFont="1" applyFill="1" applyAlignment="1">
      <alignment horizontal="center" vertical="center"/>
    </xf>
    <xf numFmtId="31" fontId="1" fillId="0" borderId="0" xfId="57" applyNumberFormat="1" applyFont="1" applyFill="1" applyBorder="1" applyAlignment="1">
      <alignment vertical="center"/>
    </xf>
    <xf numFmtId="183" fontId="1" fillId="0" borderId="0" xfId="57" applyNumberFormat="1" applyFont="1" applyFill="1" applyBorder="1" applyAlignment="1">
      <alignment vertical="center"/>
    </xf>
    <xf numFmtId="31" fontId="1" fillId="0" borderId="0" xfId="57" applyNumberFormat="1" applyFont="1" applyFill="1" applyBorder="1" applyAlignment="1">
      <alignment horizontal="left" vertical="center"/>
    </xf>
    <xf numFmtId="0" fontId="7" fillId="0" borderId="3" xfId="57" applyFont="1" applyFill="1" applyBorder="1" applyAlignment="1">
      <alignment horizontal="center" vertical="center"/>
    </xf>
    <xf numFmtId="178" fontId="7" fillId="0" borderId="3" xfId="56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56" applyFont="1" applyFill="1" applyBorder="1" applyAlignment="1" applyProtection="1">
      <alignment horizontal="center" vertical="center" wrapText="1"/>
      <protection locked="0"/>
    </xf>
    <xf numFmtId="178" fontId="7" fillId="0" borderId="6" xfId="56" applyNumberFormat="1" applyFont="1" applyFill="1" applyBorder="1" applyAlignment="1" applyProtection="1">
      <alignment horizontal="center" vertical="center" wrapText="1"/>
      <protection locked="0"/>
    </xf>
    <xf numFmtId="183" fontId="7" fillId="0" borderId="7" xfId="56" applyNumberFormat="1" applyFont="1" applyFill="1" applyBorder="1" applyAlignment="1" applyProtection="1">
      <alignment horizontal="center" vertical="center" wrapText="1"/>
      <protection locked="0"/>
    </xf>
    <xf numFmtId="178" fontId="7" fillId="0" borderId="8" xfId="56" applyNumberFormat="1" applyFont="1" applyFill="1" applyBorder="1" applyAlignment="1" applyProtection="1">
      <alignment horizontal="center" vertical="center" wrapText="1"/>
      <protection locked="0"/>
    </xf>
    <xf numFmtId="183" fontId="7" fillId="0" borderId="9" xfId="56" applyNumberFormat="1" applyFont="1" applyFill="1" applyBorder="1" applyAlignment="1" applyProtection="1">
      <alignment horizontal="center" vertical="center" wrapText="1"/>
      <protection locked="0"/>
    </xf>
    <xf numFmtId="183" fontId="7" fillId="0" borderId="3" xfId="56" applyNumberFormat="1" applyFont="1" applyFill="1" applyBorder="1" applyAlignment="1" applyProtection="1">
      <alignment horizontal="center" vertical="center" wrapText="1"/>
      <protection locked="0"/>
    </xf>
    <xf numFmtId="180" fontId="11" fillId="0" borderId="3" xfId="57" applyNumberFormat="1" applyFont="1" applyFill="1" applyBorder="1" applyAlignment="1">
      <alignment horizontal="right" vertical="center"/>
    </xf>
    <xf numFmtId="183" fontId="11" fillId="0" borderId="3" xfId="57" applyNumberFormat="1" applyFont="1" applyFill="1" applyBorder="1" applyAlignment="1">
      <alignment horizontal="right" vertical="center"/>
    </xf>
    <xf numFmtId="180" fontId="39" fillId="0" borderId="3" xfId="57" applyNumberFormat="1" applyFont="1" applyFill="1" applyBorder="1" applyAlignment="1">
      <alignment horizontal="right" vertical="center"/>
    </xf>
    <xf numFmtId="183" fontId="39" fillId="0" borderId="3" xfId="57" applyNumberFormat="1" applyFont="1" applyFill="1" applyBorder="1" applyAlignment="1">
      <alignment horizontal="right" vertical="center"/>
    </xf>
    <xf numFmtId="180" fontId="24" fillId="0" borderId="3" xfId="57" applyNumberFormat="1" applyFont="1" applyFill="1" applyBorder="1" applyAlignment="1">
      <alignment horizontal="right" vertical="center"/>
    </xf>
    <xf numFmtId="180" fontId="23" fillId="0" borderId="3" xfId="57" applyNumberFormat="1" applyFont="1" applyFill="1" applyBorder="1" applyAlignment="1">
      <alignment horizontal="right" vertical="center" wrapText="1"/>
    </xf>
    <xf numFmtId="183" fontId="24" fillId="0" borderId="3" xfId="57" applyNumberFormat="1" applyFont="1" applyFill="1" applyBorder="1" applyAlignment="1">
      <alignment horizontal="right" vertical="center"/>
    </xf>
    <xf numFmtId="0" fontId="40" fillId="0" borderId="3" xfId="57" applyFont="1" applyFill="1" applyBorder="1" applyAlignment="1">
      <alignment horizontal="left" vertical="center" indent="2"/>
    </xf>
    <xf numFmtId="180" fontId="23" fillId="0" borderId="3" xfId="57" applyNumberFormat="1" applyFont="1" applyFill="1" applyBorder="1" applyAlignment="1">
      <alignment horizontal="right" vertical="center"/>
    </xf>
    <xf numFmtId="0" fontId="27" fillId="0" borderId="3" xfId="57" applyFont="1" applyFill="1" applyBorder="1" applyAlignment="1">
      <alignment vertical="center"/>
    </xf>
    <xf numFmtId="0" fontId="23" fillId="0" borderId="3" xfId="57" applyFont="1" applyFill="1" applyBorder="1" applyAlignment="1">
      <alignment vertical="center"/>
    </xf>
    <xf numFmtId="0" fontId="37" fillId="0" borderId="3" xfId="57" applyFill="1" applyBorder="1" applyAlignment="1">
      <alignment vertical="center"/>
    </xf>
    <xf numFmtId="0" fontId="14" fillId="0" borderId="3" xfId="57" applyFont="1" applyFill="1" applyBorder="1" applyAlignment="1">
      <alignment vertical="center"/>
    </xf>
    <xf numFmtId="0" fontId="41" fillId="0" borderId="0" xfId="57" applyFont="1" applyFill="1" applyBorder="1" applyAlignment="1">
      <alignment vertical="center"/>
    </xf>
    <xf numFmtId="178" fontId="7" fillId="0" borderId="7" xfId="56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57" applyFont="1" applyFill="1" applyBorder="1" applyAlignment="1">
      <alignment vertical="center"/>
    </xf>
    <xf numFmtId="178" fontId="7" fillId="0" borderId="9" xfId="56" applyNumberFormat="1" applyFont="1" applyFill="1" applyBorder="1" applyAlignment="1" applyProtection="1">
      <alignment horizontal="center" vertical="center" wrapText="1"/>
      <protection locked="0"/>
    </xf>
    <xf numFmtId="184" fontId="21" fillId="0" borderId="3" xfId="57" applyNumberFormat="1" applyFont="1" applyFill="1" applyBorder="1" applyAlignment="1">
      <alignment horizontal="center" vertical="center"/>
    </xf>
    <xf numFmtId="0" fontId="42" fillId="0" borderId="3" xfId="57" applyFont="1" applyFill="1" applyBorder="1" applyAlignment="1">
      <alignment vertical="center"/>
    </xf>
    <xf numFmtId="184" fontId="11" fillId="0" borderId="3" xfId="57" applyNumberFormat="1" applyFont="1" applyFill="1" applyBorder="1" applyAlignment="1">
      <alignment horizontal="right" vertical="center"/>
    </xf>
    <xf numFmtId="184" fontId="24" fillId="0" borderId="3" xfId="57" applyNumberFormat="1" applyFont="1" applyFill="1" applyBorder="1" applyAlignment="1">
      <alignment horizontal="right" vertical="center"/>
    </xf>
    <xf numFmtId="0" fontId="37" fillId="0" borderId="3" xfId="57" applyFont="1" applyFill="1" applyBorder="1" applyAlignment="1">
      <alignment vertical="center"/>
    </xf>
    <xf numFmtId="184" fontId="39" fillId="0" borderId="3" xfId="57" applyNumberFormat="1" applyFont="1" applyFill="1" applyBorder="1" applyAlignment="1">
      <alignment horizontal="right" vertical="center"/>
    </xf>
  </cellXfs>
  <cellStyles count="60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千位分隔[0] 3 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_2007人代会数据 2" xfId="56"/>
    <cellStyle name="常规 2" xfId="57"/>
    <cellStyle name="常规 4" xfId="58"/>
    <cellStyle name="常规 4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showZeros="0" tabSelected="1" topLeftCell="A10" workbookViewId="0">
      <selection activeCell="G30" sqref="G30"/>
    </sheetView>
  </sheetViews>
  <sheetFormatPr defaultColWidth="9" defaultRowHeight="21.95" customHeight="1"/>
  <cols>
    <col min="1" max="1" width="35.75" style="150" customWidth="1"/>
    <col min="2" max="2" width="15.25" style="150" customWidth="1"/>
    <col min="3" max="3" width="16" style="150" customWidth="1"/>
    <col min="4" max="4" width="13.625" style="150" customWidth="1"/>
    <col min="5" max="5" width="13.625" style="151" customWidth="1"/>
    <col min="6" max="6" width="30.125" style="150" customWidth="1"/>
    <col min="7" max="7" width="14.375" style="150" customWidth="1"/>
    <col min="8" max="8" width="14.25" style="150" customWidth="1"/>
    <col min="9" max="11" width="13.625" style="150" customWidth="1"/>
    <col min="12" max="12" width="10.375" style="150"/>
    <col min="13" max="13" width="9" style="5"/>
    <col min="14" max="14" width="9.375" style="5"/>
    <col min="15" max="16384" width="9" style="5"/>
  </cols>
  <sheetData>
    <row r="1" ht="22" customHeight="1" spans="1:1">
      <c r="A1" s="152" t="s">
        <v>0</v>
      </c>
    </row>
    <row r="2" s="146" customFormat="1" ht="30" customHeight="1" spans="1:12">
      <c r="A2" s="153" t="s">
        <v>1</v>
      </c>
      <c r="B2" s="153"/>
      <c r="C2" s="153"/>
      <c r="D2" s="153"/>
      <c r="E2" s="154"/>
      <c r="F2" s="153"/>
      <c r="G2" s="153"/>
      <c r="H2" s="153"/>
      <c r="I2" s="153"/>
      <c r="J2" s="153"/>
      <c r="K2" s="153"/>
      <c r="L2" s="179"/>
    </row>
    <row r="3" s="1" customFormat="1" ht="24" customHeight="1" spans="1:12">
      <c r="A3" s="90" t="s">
        <v>2</v>
      </c>
      <c r="B3" s="155"/>
      <c r="C3" s="155"/>
      <c r="D3" s="155"/>
      <c r="E3" s="156"/>
      <c r="F3" s="157">
        <v>44817</v>
      </c>
      <c r="G3" s="48"/>
      <c r="H3" s="47"/>
      <c r="I3" s="48"/>
      <c r="J3" s="47" t="s">
        <v>3</v>
      </c>
      <c r="K3" s="48"/>
      <c r="L3" s="90"/>
    </row>
    <row r="4" s="147" customFormat="1" ht="21" customHeight="1" spans="1:12">
      <c r="A4" s="158" t="s">
        <v>4</v>
      </c>
      <c r="B4" s="159" t="s">
        <v>5</v>
      </c>
      <c r="C4" s="160" t="s">
        <v>6</v>
      </c>
      <c r="D4" s="161" t="s">
        <v>7</v>
      </c>
      <c r="E4" s="162"/>
      <c r="F4" s="158" t="s">
        <v>8</v>
      </c>
      <c r="G4" s="159" t="s">
        <v>5</v>
      </c>
      <c r="H4" s="160" t="s">
        <v>6</v>
      </c>
      <c r="I4" s="161" t="s">
        <v>7</v>
      </c>
      <c r="J4" s="180"/>
      <c r="K4" s="160" t="s">
        <v>9</v>
      </c>
      <c r="L4" s="181"/>
    </row>
    <row r="5" s="147" customFormat="1" ht="14.25" customHeight="1" spans="1:12">
      <c r="A5" s="158"/>
      <c r="B5" s="159"/>
      <c r="C5" s="160"/>
      <c r="D5" s="163"/>
      <c r="E5" s="164"/>
      <c r="F5" s="158"/>
      <c r="G5" s="159"/>
      <c r="H5" s="160"/>
      <c r="I5" s="163"/>
      <c r="J5" s="182"/>
      <c r="K5" s="160"/>
      <c r="L5" s="181"/>
    </row>
    <row r="6" s="147" customFormat="1" ht="22" customHeight="1" spans="1:12">
      <c r="A6" s="158"/>
      <c r="B6" s="159"/>
      <c r="C6" s="160"/>
      <c r="D6" s="159" t="s">
        <v>10</v>
      </c>
      <c r="E6" s="165" t="s">
        <v>11</v>
      </c>
      <c r="F6" s="158"/>
      <c r="G6" s="159"/>
      <c r="H6" s="160"/>
      <c r="I6" s="159" t="s">
        <v>10</v>
      </c>
      <c r="J6" s="159" t="s">
        <v>11</v>
      </c>
      <c r="K6" s="160"/>
      <c r="L6" s="181"/>
    </row>
    <row r="7" s="148" customFormat="1" ht="27" customHeight="1" spans="1:11">
      <c r="A7" s="53" t="s">
        <v>12</v>
      </c>
      <c r="B7" s="54">
        <f t="shared" ref="B7:H7" si="0">B8+B31</f>
        <v>565840</v>
      </c>
      <c r="C7" s="54">
        <f t="shared" si="0"/>
        <v>775440</v>
      </c>
      <c r="D7" s="54">
        <f>C7-B7</f>
        <v>209600</v>
      </c>
      <c r="E7" s="96">
        <f t="shared" ref="E7:E11" si="1">D7/B7*100</f>
        <v>37.0422734341863</v>
      </c>
      <c r="F7" s="53" t="s">
        <v>12</v>
      </c>
      <c r="G7" s="54">
        <f t="shared" si="0"/>
        <v>565840</v>
      </c>
      <c r="H7" s="54">
        <f t="shared" si="0"/>
        <v>775440</v>
      </c>
      <c r="I7" s="54">
        <f>H7-G7</f>
        <v>209600</v>
      </c>
      <c r="J7" s="183">
        <f>I7/G7*100</f>
        <v>37.0422734341863</v>
      </c>
      <c r="K7" s="184"/>
    </row>
    <row r="8" ht="19" customHeight="1" spans="1:11">
      <c r="A8" s="55" t="s">
        <v>13</v>
      </c>
      <c r="B8" s="166">
        <f>B9+B23</f>
        <v>147840</v>
      </c>
      <c r="C8" s="166">
        <f>C9+C23</f>
        <v>167840</v>
      </c>
      <c r="D8" s="166">
        <f>C8-B8</f>
        <v>20000</v>
      </c>
      <c r="E8" s="167">
        <f t="shared" si="1"/>
        <v>13.5281385281385</v>
      </c>
      <c r="F8" s="55" t="s">
        <v>14</v>
      </c>
      <c r="G8" s="166">
        <f>SUM(G9:G30)</f>
        <v>507810</v>
      </c>
      <c r="H8" s="166">
        <f>SUM(H9:H30)</f>
        <v>638379</v>
      </c>
      <c r="I8" s="166">
        <f>H8-G8</f>
        <v>130569</v>
      </c>
      <c r="J8" s="185">
        <f>I8/G8*100</f>
        <v>25.7121758137886</v>
      </c>
      <c r="K8" s="175"/>
    </row>
    <row r="9" ht="17" customHeight="1" spans="1:11">
      <c r="A9" s="58" t="s">
        <v>15</v>
      </c>
      <c r="B9" s="168">
        <f>SUM(B10:B22)</f>
        <v>117840</v>
      </c>
      <c r="C9" s="168">
        <f>SUM(C10:C22)</f>
        <v>107840</v>
      </c>
      <c r="D9" s="168">
        <f t="shared" ref="D7:D41" si="2">C9-B9</f>
        <v>-10000</v>
      </c>
      <c r="E9" s="169">
        <f t="shared" si="1"/>
        <v>-8.48608282416837</v>
      </c>
      <c r="F9" s="63" t="s">
        <v>16</v>
      </c>
      <c r="G9" s="170">
        <v>34225</v>
      </c>
      <c r="H9" s="171">
        <v>37075</v>
      </c>
      <c r="I9" s="170">
        <f>H9-G9</f>
        <v>2850</v>
      </c>
      <c r="J9" s="186">
        <f t="shared" ref="J7:J29" si="3">I9/G9*100</f>
        <v>8.327246165084</v>
      </c>
      <c r="K9" s="175"/>
    </row>
    <row r="10" ht="17" customHeight="1" spans="1:11">
      <c r="A10" s="63" t="s">
        <v>17</v>
      </c>
      <c r="B10" s="170">
        <v>52860</v>
      </c>
      <c r="C10" s="170">
        <v>42810</v>
      </c>
      <c r="D10" s="170">
        <f t="shared" si="2"/>
        <v>-10050</v>
      </c>
      <c r="E10" s="172">
        <f t="shared" si="1"/>
        <v>-19.0124858115778</v>
      </c>
      <c r="F10" s="63" t="s">
        <v>18</v>
      </c>
      <c r="G10" s="170">
        <v>543</v>
      </c>
      <c r="H10" s="171">
        <v>585</v>
      </c>
      <c r="I10" s="170">
        <f>H10-G10</f>
        <v>42</v>
      </c>
      <c r="J10" s="186">
        <f t="shared" si="3"/>
        <v>7.73480662983425</v>
      </c>
      <c r="K10" s="175"/>
    </row>
    <row r="11" ht="17" customHeight="1" spans="1:11">
      <c r="A11" s="63" t="s">
        <v>19</v>
      </c>
      <c r="B11" s="170">
        <v>11550</v>
      </c>
      <c r="C11" s="170">
        <v>11650</v>
      </c>
      <c r="D11" s="170">
        <f t="shared" si="2"/>
        <v>100</v>
      </c>
      <c r="E11" s="172">
        <f t="shared" si="1"/>
        <v>0.865800865800866</v>
      </c>
      <c r="F11" s="63" t="s">
        <v>20</v>
      </c>
      <c r="G11" s="170">
        <v>16296</v>
      </c>
      <c r="H11" s="171">
        <v>18641</v>
      </c>
      <c r="I11" s="170">
        <f t="shared" ref="I9:I31" si="4">H11-G11</f>
        <v>2345</v>
      </c>
      <c r="J11" s="186">
        <f t="shared" si="3"/>
        <v>14.3900343642612</v>
      </c>
      <c r="K11" s="175"/>
    </row>
    <row r="12" ht="17" customHeight="1" spans="1:11">
      <c r="A12" s="63" t="s">
        <v>21</v>
      </c>
      <c r="B12" s="170">
        <v>7380</v>
      </c>
      <c r="C12" s="170">
        <v>7380</v>
      </c>
      <c r="D12" s="170">
        <f t="shared" si="2"/>
        <v>0</v>
      </c>
      <c r="E12" s="172">
        <f t="shared" ref="E12:E34" si="5">D12/B12*100</f>
        <v>0</v>
      </c>
      <c r="F12" s="63" t="s">
        <v>22</v>
      </c>
      <c r="G12" s="170">
        <v>130333</v>
      </c>
      <c r="H12" s="171">
        <v>146792</v>
      </c>
      <c r="I12" s="170">
        <f t="shared" si="4"/>
        <v>16459</v>
      </c>
      <c r="J12" s="186">
        <f t="shared" si="3"/>
        <v>12.6284210445551</v>
      </c>
      <c r="K12" s="175"/>
    </row>
    <row r="13" ht="17" customHeight="1" spans="1:11">
      <c r="A13" s="63" t="s">
        <v>23</v>
      </c>
      <c r="B13" s="170">
        <v>2000</v>
      </c>
      <c r="C13" s="170">
        <v>1000</v>
      </c>
      <c r="D13" s="170">
        <f t="shared" si="2"/>
        <v>-1000</v>
      </c>
      <c r="E13" s="172">
        <f t="shared" si="5"/>
        <v>-50</v>
      </c>
      <c r="F13" s="63" t="s">
        <v>24</v>
      </c>
      <c r="G13" s="170">
        <v>3152</v>
      </c>
      <c r="H13" s="171">
        <v>3890</v>
      </c>
      <c r="I13" s="170">
        <f t="shared" si="4"/>
        <v>738</v>
      </c>
      <c r="J13" s="186">
        <f t="shared" si="3"/>
        <v>23.4137055837563</v>
      </c>
      <c r="K13" s="175"/>
    </row>
    <row r="14" ht="17" customHeight="1" spans="1:11">
      <c r="A14" s="63" t="s">
        <v>25</v>
      </c>
      <c r="B14" s="170">
        <v>4880</v>
      </c>
      <c r="C14" s="170">
        <v>5000</v>
      </c>
      <c r="D14" s="170">
        <f t="shared" si="2"/>
        <v>120</v>
      </c>
      <c r="E14" s="172">
        <f t="shared" si="5"/>
        <v>2.45901639344262</v>
      </c>
      <c r="F14" s="63" t="s">
        <v>26</v>
      </c>
      <c r="G14" s="170">
        <v>5378</v>
      </c>
      <c r="H14" s="171">
        <v>6699</v>
      </c>
      <c r="I14" s="170">
        <f t="shared" si="4"/>
        <v>1321</v>
      </c>
      <c r="J14" s="186">
        <f t="shared" si="3"/>
        <v>24.5630345853477</v>
      </c>
      <c r="K14" s="175"/>
    </row>
    <row r="15" ht="17" customHeight="1" spans="1:11">
      <c r="A15" s="63" t="s">
        <v>27</v>
      </c>
      <c r="B15" s="170">
        <v>8000</v>
      </c>
      <c r="C15" s="170">
        <v>8000</v>
      </c>
      <c r="D15" s="170">
        <f t="shared" si="2"/>
        <v>0</v>
      </c>
      <c r="E15" s="172">
        <f t="shared" si="5"/>
        <v>0</v>
      </c>
      <c r="F15" s="63" t="s">
        <v>28</v>
      </c>
      <c r="G15" s="170">
        <v>52694</v>
      </c>
      <c r="H15" s="171">
        <v>62042</v>
      </c>
      <c r="I15" s="170">
        <f t="shared" si="4"/>
        <v>9348</v>
      </c>
      <c r="J15" s="186">
        <f t="shared" si="3"/>
        <v>17.7401601700383</v>
      </c>
      <c r="K15" s="175"/>
    </row>
    <row r="16" ht="17" customHeight="1" spans="1:11">
      <c r="A16" s="63" t="s">
        <v>29</v>
      </c>
      <c r="B16" s="170">
        <v>2000</v>
      </c>
      <c r="C16" s="170">
        <v>2000</v>
      </c>
      <c r="D16" s="170">
        <f t="shared" si="2"/>
        <v>0</v>
      </c>
      <c r="E16" s="172">
        <f t="shared" si="5"/>
        <v>0</v>
      </c>
      <c r="F16" s="63" t="s">
        <v>30</v>
      </c>
      <c r="G16" s="170">
        <v>39963</v>
      </c>
      <c r="H16" s="171">
        <v>43441</v>
      </c>
      <c r="I16" s="170">
        <f t="shared" si="4"/>
        <v>3478</v>
      </c>
      <c r="J16" s="186">
        <f t="shared" si="3"/>
        <v>8.70305032154743</v>
      </c>
      <c r="K16" s="175"/>
    </row>
    <row r="17" ht="17" customHeight="1" spans="1:11">
      <c r="A17" s="63" t="s">
        <v>31</v>
      </c>
      <c r="B17" s="170">
        <v>4000</v>
      </c>
      <c r="C17" s="170">
        <v>4000</v>
      </c>
      <c r="D17" s="170">
        <f t="shared" si="2"/>
        <v>0</v>
      </c>
      <c r="E17" s="172">
        <f t="shared" si="5"/>
        <v>0</v>
      </c>
      <c r="F17" s="63" t="s">
        <v>32</v>
      </c>
      <c r="G17" s="170">
        <v>20984</v>
      </c>
      <c r="H17" s="171">
        <v>30037</v>
      </c>
      <c r="I17" s="170">
        <f t="shared" si="4"/>
        <v>9053</v>
      </c>
      <c r="J17" s="186">
        <f t="shared" si="3"/>
        <v>43.1423942051087</v>
      </c>
      <c r="K17" s="175"/>
    </row>
    <row r="18" ht="17" customHeight="1" spans="1:11">
      <c r="A18" s="63" t="s">
        <v>33</v>
      </c>
      <c r="B18" s="170">
        <v>6000</v>
      </c>
      <c r="C18" s="170">
        <v>10000</v>
      </c>
      <c r="D18" s="170">
        <f t="shared" si="2"/>
        <v>4000</v>
      </c>
      <c r="E18" s="172">
        <f t="shared" si="5"/>
        <v>66.6666666666667</v>
      </c>
      <c r="F18" s="63" t="s">
        <v>34</v>
      </c>
      <c r="G18" s="170">
        <v>30201</v>
      </c>
      <c r="H18" s="171">
        <v>71926</v>
      </c>
      <c r="I18" s="170">
        <f t="shared" si="4"/>
        <v>41725</v>
      </c>
      <c r="J18" s="186">
        <f t="shared" si="3"/>
        <v>138.157676898116</v>
      </c>
      <c r="K18" s="175"/>
    </row>
    <row r="19" ht="17" customHeight="1" spans="1:11">
      <c r="A19" s="63" t="s">
        <v>35</v>
      </c>
      <c r="B19" s="170">
        <v>4870</v>
      </c>
      <c r="C19" s="170">
        <v>7500</v>
      </c>
      <c r="D19" s="170">
        <f t="shared" si="2"/>
        <v>2630</v>
      </c>
      <c r="E19" s="172">
        <f t="shared" si="5"/>
        <v>54.0041067761807</v>
      </c>
      <c r="F19" s="63" t="s">
        <v>36</v>
      </c>
      <c r="G19" s="170">
        <v>102083</v>
      </c>
      <c r="H19" s="171">
        <v>118959</v>
      </c>
      <c r="I19" s="170">
        <f t="shared" si="4"/>
        <v>16876</v>
      </c>
      <c r="J19" s="186">
        <f t="shared" si="3"/>
        <v>16.531645817619</v>
      </c>
      <c r="K19" s="175"/>
    </row>
    <row r="20" ht="17" customHeight="1" spans="1:11">
      <c r="A20" s="63" t="s">
        <v>37</v>
      </c>
      <c r="B20" s="170">
        <v>14000</v>
      </c>
      <c r="C20" s="170">
        <v>8200</v>
      </c>
      <c r="D20" s="170">
        <f t="shared" si="2"/>
        <v>-5800</v>
      </c>
      <c r="E20" s="172">
        <f t="shared" si="5"/>
        <v>-41.4285714285714</v>
      </c>
      <c r="F20" s="63" t="s">
        <v>38</v>
      </c>
      <c r="G20" s="170">
        <v>22390</v>
      </c>
      <c r="H20" s="171">
        <v>39713</v>
      </c>
      <c r="I20" s="170">
        <f t="shared" si="4"/>
        <v>17323</v>
      </c>
      <c r="J20" s="186">
        <f t="shared" si="3"/>
        <v>77.3693613220188</v>
      </c>
      <c r="K20" s="175"/>
    </row>
    <row r="21" ht="17" customHeight="1" spans="1:11">
      <c r="A21" s="63" t="s">
        <v>39</v>
      </c>
      <c r="B21" s="170">
        <v>300</v>
      </c>
      <c r="C21" s="170">
        <v>300</v>
      </c>
      <c r="D21" s="170">
        <f t="shared" si="2"/>
        <v>0</v>
      </c>
      <c r="E21" s="172">
        <f t="shared" si="5"/>
        <v>0</v>
      </c>
      <c r="F21" s="63" t="s">
        <v>40</v>
      </c>
      <c r="G21" s="170">
        <v>2551</v>
      </c>
      <c r="H21" s="171">
        <v>3748</v>
      </c>
      <c r="I21" s="170">
        <f t="shared" si="4"/>
        <v>1197</v>
      </c>
      <c r="J21" s="186">
        <f t="shared" si="3"/>
        <v>46.9227753822031</v>
      </c>
      <c r="K21" s="175"/>
    </row>
    <row r="22" ht="17" customHeight="1" spans="1:11">
      <c r="A22" s="63" t="s">
        <v>41</v>
      </c>
      <c r="B22" s="170"/>
      <c r="C22" s="170"/>
      <c r="D22" s="170">
        <f t="shared" si="2"/>
        <v>0</v>
      </c>
      <c r="E22" s="172"/>
      <c r="F22" s="63" t="s">
        <v>42</v>
      </c>
      <c r="G22" s="170">
        <v>4743</v>
      </c>
      <c r="H22" s="171">
        <v>5164</v>
      </c>
      <c r="I22" s="170">
        <f t="shared" si="4"/>
        <v>421</v>
      </c>
      <c r="J22" s="186">
        <f t="shared" si="3"/>
        <v>8.87623866751001</v>
      </c>
      <c r="K22" s="175"/>
    </row>
    <row r="23" ht="17" customHeight="1" spans="1:11">
      <c r="A23" s="58" t="s">
        <v>43</v>
      </c>
      <c r="B23" s="168">
        <f>SUM(B24:B30)</f>
        <v>30000</v>
      </c>
      <c r="C23" s="168">
        <f>SUM(C24:C30)</f>
        <v>60000</v>
      </c>
      <c r="D23" s="168">
        <f t="shared" si="2"/>
        <v>30000</v>
      </c>
      <c r="E23" s="169">
        <f t="shared" si="5"/>
        <v>100</v>
      </c>
      <c r="F23" s="63" t="s">
        <v>44</v>
      </c>
      <c r="G23" s="170">
        <v>70</v>
      </c>
      <c r="H23" s="171">
        <v>72</v>
      </c>
      <c r="I23" s="170">
        <f t="shared" si="4"/>
        <v>2</v>
      </c>
      <c r="J23" s="186">
        <f t="shared" si="3"/>
        <v>2.85714285714286</v>
      </c>
      <c r="K23" s="175"/>
    </row>
    <row r="24" ht="17" customHeight="1" spans="1:11">
      <c r="A24" s="63" t="s">
        <v>45</v>
      </c>
      <c r="B24" s="170">
        <v>4300</v>
      </c>
      <c r="C24" s="170">
        <v>4300</v>
      </c>
      <c r="D24" s="170">
        <f t="shared" si="2"/>
        <v>0</v>
      </c>
      <c r="E24" s="172">
        <f t="shared" si="5"/>
        <v>0</v>
      </c>
      <c r="F24" s="63" t="s">
        <v>46</v>
      </c>
      <c r="G24" s="170">
        <v>4383</v>
      </c>
      <c r="H24" s="171">
        <v>5041</v>
      </c>
      <c r="I24" s="170">
        <f t="shared" si="4"/>
        <v>658</v>
      </c>
      <c r="J24" s="186">
        <f t="shared" si="3"/>
        <v>15.0125484827744</v>
      </c>
      <c r="K24" s="175"/>
    </row>
    <row r="25" ht="17" customHeight="1" spans="1:11">
      <c r="A25" s="63" t="s">
        <v>47</v>
      </c>
      <c r="B25" s="170">
        <v>10500</v>
      </c>
      <c r="C25" s="170">
        <v>7800</v>
      </c>
      <c r="D25" s="170">
        <f t="shared" si="2"/>
        <v>-2700</v>
      </c>
      <c r="E25" s="172">
        <f t="shared" si="5"/>
        <v>-25.7142857142857</v>
      </c>
      <c r="F25" s="63" t="s">
        <v>48</v>
      </c>
      <c r="G25" s="170">
        <v>18375</v>
      </c>
      <c r="H25" s="171">
        <v>22620</v>
      </c>
      <c r="I25" s="170">
        <f t="shared" si="4"/>
        <v>4245</v>
      </c>
      <c r="J25" s="186">
        <f t="shared" si="3"/>
        <v>23.1020408163265</v>
      </c>
      <c r="K25" s="175"/>
    </row>
    <row r="26" ht="17" customHeight="1" spans="1:11">
      <c r="A26" s="63" t="s">
        <v>49</v>
      </c>
      <c r="B26" s="170">
        <v>3500</v>
      </c>
      <c r="C26" s="170">
        <v>4500</v>
      </c>
      <c r="D26" s="170">
        <f t="shared" si="2"/>
        <v>1000</v>
      </c>
      <c r="E26" s="172">
        <f t="shared" si="5"/>
        <v>28.5714285714286</v>
      </c>
      <c r="F26" s="63" t="s">
        <v>50</v>
      </c>
      <c r="G26" s="170">
        <v>553</v>
      </c>
      <c r="H26" s="171">
        <v>1182</v>
      </c>
      <c r="I26" s="170">
        <f t="shared" si="4"/>
        <v>629</v>
      </c>
      <c r="J26" s="186">
        <f t="shared" si="3"/>
        <v>113.74321880651</v>
      </c>
      <c r="K26" s="175"/>
    </row>
    <row r="27" ht="17" customHeight="1" spans="1:11">
      <c r="A27" s="63" t="s">
        <v>51</v>
      </c>
      <c r="B27" s="170">
        <v>5300</v>
      </c>
      <c r="C27" s="170">
        <v>36000</v>
      </c>
      <c r="D27" s="170">
        <f t="shared" si="2"/>
        <v>30700</v>
      </c>
      <c r="E27" s="172">
        <f t="shared" si="5"/>
        <v>579.245283018868</v>
      </c>
      <c r="F27" s="173" t="s">
        <v>52</v>
      </c>
      <c r="G27" s="174">
        <v>3143</v>
      </c>
      <c r="H27" s="171">
        <v>3402</v>
      </c>
      <c r="I27" s="170">
        <f t="shared" si="4"/>
        <v>259</v>
      </c>
      <c r="J27" s="186">
        <f t="shared" si="3"/>
        <v>8.24053452115813</v>
      </c>
      <c r="K27" s="175"/>
    </row>
    <row r="28" ht="17" customHeight="1" spans="1:11">
      <c r="A28" s="63" t="s">
        <v>53</v>
      </c>
      <c r="B28" s="170">
        <v>2500</v>
      </c>
      <c r="C28" s="170">
        <v>4900</v>
      </c>
      <c r="D28" s="170">
        <f t="shared" si="2"/>
        <v>2400</v>
      </c>
      <c r="E28" s="172">
        <f t="shared" si="5"/>
        <v>96</v>
      </c>
      <c r="F28" s="63" t="s">
        <v>54</v>
      </c>
      <c r="G28" s="170">
        <v>5700</v>
      </c>
      <c r="H28" s="171">
        <v>5548</v>
      </c>
      <c r="I28" s="170">
        <f t="shared" si="4"/>
        <v>-152</v>
      </c>
      <c r="J28" s="186">
        <f t="shared" si="3"/>
        <v>-2.66666666666667</v>
      </c>
      <c r="K28" s="175"/>
    </row>
    <row r="29" ht="17" customHeight="1" spans="1:11">
      <c r="A29" s="63" t="s">
        <v>55</v>
      </c>
      <c r="B29" s="170">
        <v>1000</v>
      </c>
      <c r="C29" s="170">
        <v>1000</v>
      </c>
      <c r="D29" s="170">
        <f t="shared" ref="D29:D42" si="6">C29-B29</f>
        <v>0</v>
      </c>
      <c r="E29" s="172">
        <f t="shared" ref="E29:E36" si="7">D29/B29*100</f>
        <v>0</v>
      </c>
      <c r="F29" s="63" t="s">
        <v>56</v>
      </c>
      <c r="G29" s="170"/>
      <c r="H29" s="171">
        <v>1602</v>
      </c>
      <c r="I29" s="170">
        <f t="shared" si="4"/>
        <v>1602</v>
      </c>
      <c r="J29" s="186"/>
      <c r="K29" s="175"/>
    </row>
    <row r="30" ht="17" customHeight="1" spans="1:11">
      <c r="A30" s="63" t="s">
        <v>57</v>
      </c>
      <c r="B30" s="170">
        <v>2900</v>
      </c>
      <c r="C30" s="170">
        <v>1500</v>
      </c>
      <c r="D30" s="170">
        <f t="shared" si="6"/>
        <v>-1400</v>
      </c>
      <c r="E30" s="172">
        <f t="shared" si="7"/>
        <v>-48.2758620689655</v>
      </c>
      <c r="F30" s="63" t="s">
        <v>58</v>
      </c>
      <c r="G30" s="170">
        <v>10050</v>
      </c>
      <c r="H30" s="171">
        <v>10200</v>
      </c>
      <c r="I30" s="170">
        <f t="shared" si="4"/>
        <v>150</v>
      </c>
      <c r="J30" s="186">
        <f>I30/G30*100</f>
        <v>1.49253731343284</v>
      </c>
      <c r="K30" s="175"/>
    </row>
    <row r="31" ht="19" customHeight="1" spans="1:11">
      <c r="A31" s="55" t="s">
        <v>59</v>
      </c>
      <c r="B31" s="166">
        <f>B32+B36+B37+B40+B44</f>
        <v>418000</v>
      </c>
      <c r="C31" s="166">
        <f>C32+C36+C37+C40+C44</f>
        <v>607600</v>
      </c>
      <c r="D31" s="166">
        <f t="shared" si="6"/>
        <v>189600</v>
      </c>
      <c r="E31" s="167">
        <f t="shared" si="7"/>
        <v>45.3588516746412</v>
      </c>
      <c r="F31" s="55" t="s">
        <v>60</v>
      </c>
      <c r="G31" s="166">
        <f>SUM(G32:G34)</f>
        <v>58030</v>
      </c>
      <c r="H31" s="166">
        <f>SUM(H32:H34)</f>
        <v>137061</v>
      </c>
      <c r="I31" s="166">
        <f>SUM(I32:I34)</f>
        <v>79031</v>
      </c>
      <c r="J31" s="185">
        <f>I31/G31*100</f>
        <v>136.189901774944</v>
      </c>
      <c r="K31" s="187"/>
    </row>
    <row r="32" ht="17" customHeight="1" spans="1:11">
      <c r="A32" s="58" t="s">
        <v>61</v>
      </c>
      <c r="B32" s="168">
        <f>SUM(B33:B35)</f>
        <v>293199</v>
      </c>
      <c r="C32" s="168">
        <f>SUM(C33:C35)</f>
        <v>394390</v>
      </c>
      <c r="D32" s="168">
        <f t="shared" si="6"/>
        <v>101191</v>
      </c>
      <c r="E32" s="169">
        <f t="shared" si="7"/>
        <v>34.5127370830051</v>
      </c>
      <c r="F32" s="58" t="s">
        <v>62</v>
      </c>
      <c r="G32" s="168">
        <v>15000</v>
      </c>
      <c r="H32" s="168">
        <v>16000</v>
      </c>
      <c r="I32" s="168">
        <f>H32-G32</f>
        <v>1000</v>
      </c>
      <c r="J32" s="188">
        <f t="shared" ref="J31:J33" si="8">I32/G32*100</f>
        <v>6.66666666666667</v>
      </c>
      <c r="K32" s="175"/>
    </row>
    <row r="33" ht="17" customHeight="1" spans="1:11">
      <c r="A33" s="63" t="s">
        <v>63</v>
      </c>
      <c r="B33" s="170">
        <v>8705</v>
      </c>
      <c r="C33" s="170">
        <v>8705</v>
      </c>
      <c r="D33" s="170">
        <f t="shared" si="6"/>
        <v>0</v>
      </c>
      <c r="E33" s="172">
        <f t="shared" si="7"/>
        <v>0</v>
      </c>
      <c r="F33" s="58" t="s">
        <v>64</v>
      </c>
      <c r="G33" s="168">
        <v>43030</v>
      </c>
      <c r="H33" s="168">
        <v>66941</v>
      </c>
      <c r="I33" s="168">
        <f>H33-G33</f>
        <v>23911</v>
      </c>
      <c r="J33" s="188">
        <f t="shared" si="8"/>
        <v>55.5682082268185</v>
      </c>
      <c r="K33" s="175"/>
    </row>
    <row r="34" ht="17" customHeight="1" spans="1:11">
      <c r="A34" s="63" t="s">
        <v>65</v>
      </c>
      <c r="B34" s="170">
        <v>256804</v>
      </c>
      <c r="C34" s="170">
        <v>304434</v>
      </c>
      <c r="D34" s="170">
        <f t="shared" si="6"/>
        <v>47630</v>
      </c>
      <c r="E34" s="172">
        <f t="shared" si="7"/>
        <v>18.5472188906715</v>
      </c>
      <c r="F34" s="58" t="s">
        <v>66</v>
      </c>
      <c r="G34" s="168">
        <v>0</v>
      </c>
      <c r="H34" s="168">
        <v>54120</v>
      </c>
      <c r="I34" s="168">
        <f>H34-G34</f>
        <v>54120</v>
      </c>
      <c r="J34" s="188"/>
      <c r="K34" s="175"/>
    </row>
    <row r="35" ht="17" customHeight="1" spans="1:11">
      <c r="A35" s="63" t="s">
        <v>67</v>
      </c>
      <c r="B35" s="170">
        <v>27690</v>
      </c>
      <c r="C35" s="170">
        <v>81251</v>
      </c>
      <c r="D35" s="170">
        <f t="shared" si="6"/>
        <v>53561</v>
      </c>
      <c r="E35" s="172">
        <f t="shared" si="7"/>
        <v>193.43084145901</v>
      </c>
      <c r="F35" s="55"/>
      <c r="G35" s="168"/>
      <c r="H35" s="168"/>
      <c r="I35" s="168"/>
      <c r="J35" s="188"/>
      <c r="K35" s="175"/>
    </row>
    <row r="36" ht="17" customHeight="1" spans="1:11">
      <c r="A36" s="58" t="s">
        <v>68</v>
      </c>
      <c r="B36" s="168">
        <v>947</v>
      </c>
      <c r="C36" s="168">
        <v>1365</v>
      </c>
      <c r="D36" s="168">
        <f t="shared" si="6"/>
        <v>418</v>
      </c>
      <c r="E36" s="169">
        <f t="shared" si="7"/>
        <v>44.1393875395987</v>
      </c>
      <c r="F36" s="175"/>
      <c r="G36" s="176"/>
      <c r="H36" s="176"/>
      <c r="I36" s="168"/>
      <c r="J36" s="188"/>
      <c r="K36" s="175"/>
    </row>
    <row r="37" ht="17" customHeight="1" spans="1:11">
      <c r="A37" s="58" t="s">
        <v>69</v>
      </c>
      <c r="B37" s="168">
        <f>SUM(B38:B39)</f>
        <v>50000</v>
      </c>
      <c r="C37" s="168">
        <f>SUM(C38:C39)</f>
        <v>64000</v>
      </c>
      <c r="D37" s="168">
        <f t="shared" si="6"/>
        <v>14000</v>
      </c>
      <c r="E37" s="169">
        <f t="shared" ref="E37:E39" si="9">D37/B37*100</f>
        <v>28</v>
      </c>
      <c r="F37" s="175"/>
      <c r="G37" s="176"/>
      <c r="H37" s="176"/>
      <c r="I37" s="168"/>
      <c r="J37" s="168"/>
      <c r="K37" s="175"/>
    </row>
    <row r="38" ht="17" customHeight="1" spans="1:11">
      <c r="A38" s="63" t="s">
        <v>70</v>
      </c>
      <c r="B38" s="170">
        <v>50000</v>
      </c>
      <c r="C38" s="170">
        <v>44000</v>
      </c>
      <c r="D38" s="170">
        <f t="shared" si="6"/>
        <v>-6000</v>
      </c>
      <c r="E38" s="172">
        <f t="shared" si="9"/>
        <v>-12</v>
      </c>
      <c r="F38" s="175"/>
      <c r="G38" s="176"/>
      <c r="H38" s="176"/>
      <c r="I38" s="168"/>
      <c r="J38" s="168"/>
      <c r="K38" s="175"/>
    </row>
    <row r="39" ht="17" customHeight="1" spans="1:11">
      <c r="A39" s="63" t="s">
        <v>71</v>
      </c>
      <c r="B39" s="170"/>
      <c r="C39" s="170">
        <v>20000</v>
      </c>
      <c r="D39" s="170">
        <f t="shared" si="6"/>
        <v>20000</v>
      </c>
      <c r="E39" s="172"/>
      <c r="F39" s="175"/>
      <c r="G39" s="176"/>
      <c r="H39" s="176"/>
      <c r="I39" s="170"/>
      <c r="J39" s="168"/>
      <c r="K39" s="175"/>
    </row>
    <row r="40" s="149" customFormat="1" ht="17" customHeight="1" spans="1:11">
      <c r="A40" s="58" t="s">
        <v>72</v>
      </c>
      <c r="B40" s="168">
        <f>SUM(B41:B43)</f>
        <v>0</v>
      </c>
      <c r="C40" s="168">
        <f>SUM(C41:C43)</f>
        <v>75700</v>
      </c>
      <c r="D40" s="168">
        <f>SUM(D41:D43)</f>
        <v>75700</v>
      </c>
      <c r="E40" s="169"/>
      <c r="F40" s="175"/>
      <c r="G40" s="176"/>
      <c r="H40" s="176"/>
      <c r="I40" s="170"/>
      <c r="J40" s="168"/>
      <c r="K40" s="175"/>
    </row>
    <row r="41" s="149" customFormat="1" ht="17" customHeight="1" spans="1:11">
      <c r="A41" s="63" t="s">
        <v>73</v>
      </c>
      <c r="B41" s="170"/>
      <c r="C41" s="170">
        <v>22000</v>
      </c>
      <c r="D41" s="170">
        <v>22000</v>
      </c>
      <c r="E41" s="172"/>
      <c r="F41" s="175"/>
      <c r="G41" s="176"/>
      <c r="H41" s="176"/>
      <c r="I41" s="170"/>
      <c r="J41" s="168"/>
      <c r="K41" s="175"/>
    </row>
    <row r="42" s="149" customFormat="1" ht="17" customHeight="1" spans="1:11">
      <c r="A42" s="63" t="s">
        <v>74</v>
      </c>
      <c r="B42" s="170"/>
      <c r="C42" s="170">
        <v>53700</v>
      </c>
      <c r="D42" s="170">
        <v>53700</v>
      </c>
      <c r="E42" s="172"/>
      <c r="F42" s="175"/>
      <c r="G42" s="176"/>
      <c r="H42" s="176"/>
      <c r="I42" s="170"/>
      <c r="J42" s="168"/>
      <c r="K42" s="175"/>
    </row>
    <row r="43" s="149" customFormat="1" ht="17" customHeight="1" spans="1:11">
      <c r="A43" s="63" t="s">
        <v>75</v>
      </c>
      <c r="B43" s="170"/>
      <c r="C43" s="170"/>
      <c r="D43" s="170"/>
      <c r="E43" s="172"/>
      <c r="F43" s="175"/>
      <c r="G43" s="176"/>
      <c r="H43" s="176"/>
      <c r="I43" s="170"/>
      <c r="J43" s="168"/>
      <c r="K43" s="175"/>
    </row>
    <row r="44" s="149" customFormat="1" ht="17" customHeight="1" spans="1:11">
      <c r="A44" s="58" t="s">
        <v>76</v>
      </c>
      <c r="B44" s="168">
        <v>73854</v>
      </c>
      <c r="C44" s="168">
        <v>72145</v>
      </c>
      <c r="D44" s="168">
        <f>C44-B44</f>
        <v>-1709</v>
      </c>
      <c r="E44" s="169">
        <f>D44/B44*100</f>
        <v>-2.31402496818046</v>
      </c>
      <c r="F44" s="177"/>
      <c r="G44" s="178"/>
      <c r="H44" s="178"/>
      <c r="I44" s="178"/>
      <c r="J44" s="178"/>
      <c r="K44" s="177"/>
    </row>
  </sheetData>
  <mergeCells count="12">
    <mergeCell ref="A2:K2"/>
    <mergeCell ref="H3:I3"/>
    <mergeCell ref="J3:K3"/>
    <mergeCell ref="A4:A6"/>
    <mergeCell ref="B4:B6"/>
    <mergeCell ref="C4:C6"/>
    <mergeCell ref="F4:F6"/>
    <mergeCell ref="G4:G6"/>
    <mergeCell ref="H4:H6"/>
    <mergeCell ref="K4:K6"/>
    <mergeCell ref="D4:E5"/>
    <mergeCell ref="I4:J5"/>
  </mergeCells>
  <printOptions horizontalCentered="1"/>
  <pageMargins left="0.354166666666667" right="0.275" top="0.393055555555556" bottom="0.156944444444444" header="0.156944444444444" footer="0.156944444444444"/>
  <pageSetup paperSize="9" scale="69" firstPageNumber="2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showZeros="0" topLeftCell="B7" workbookViewId="0">
      <selection activeCell="I19" sqref="I19"/>
    </sheetView>
  </sheetViews>
  <sheetFormatPr defaultColWidth="9" defaultRowHeight="14.25"/>
  <cols>
    <col min="1" max="1" width="53.0583333333333" style="83" customWidth="1"/>
    <col min="2" max="2" width="15.875" style="84" customWidth="1"/>
    <col min="3" max="3" width="15.7083333333333" style="84" customWidth="1"/>
    <col min="4" max="4" width="15.125" style="84" customWidth="1"/>
    <col min="5" max="5" width="13.625" style="85" customWidth="1"/>
    <col min="6" max="6" width="53.05" style="84" customWidth="1"/>
    <col min="7" max="7" width="16.775" style="84" customWidth="1"/>
    <col min="8" max="8" width="15.8833333333333" style="84" customWidth="1"/>
    <col min="9" max="9" width="15.175" style="84" customWidth="1"/>
    <col min="10" max="10" width="13.3916666666667" style="84" customWidth="1"/>
    <col min="11" max="11" width="15" style="84" customWidth="1"/>
    <col min="12" max="16384" width="9" style="5"/>
  </cols>
  <sheetData>
    <row r="1" ht="23" customHeight="1" spans="1:11">
      <c r="A1" s="86" t="s">
        <v>77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32" customHeight="1" spans="1:11">
      <c r="A2" s="88" t="s">
        <v>78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="80" customFormat="1" ht="18" customHeight="1" spans="1:11">
      <c r="A3" s="89" t="s">
        <v>2</v>
      </c>
      <c r="B3" s="90"/>
      <c r="C3" s="90"/>
      <c r="D3" s="91"/>
      <c r="E3" s="92"/>
      <c r="F3" s="93">
        <v>44817</v>
      </c>
      <c r="G3" s="94"/>
      <c r="H3" s="94"/>
      <c r="I3" s="94"/>
      <c r="J3" s="136" t="s">
        <v>3</v>
      </c>
      <c r="K3" s="137"/>
    </row>
    <row r="4" s="81" customFormat="1" ht="40" customHeight="1" spans="1:11">
      <c r="A4" s="49" t="s">
        <v>4</v>
      </c>
      <c r="B4" s="95" t="s">
        <v>5</v>
      </c>
      <c r="C4" s="51" t="s">
        <v>6</v>
      </c>
      <c r="D4" s="95" t="s">
        <v>79</v>
      </c>
      <c r="E4" s="95" t="s">
        <v>11</v>
      </c>
      <c r="F4" s="49" t="s">
        <v>8</v>
      </c>
      <c r="G4" s="95" t="s">
        <v>5</v>
      </c>
      <c r="H4" s="51" t="s">
        <v>6</v>
      </c>
      <c r="I4" s="95" t="s">
        <v>79</v>
      </c>
      <c r="J4" s="95" t="s">
        <v>11</v>
      </c>
      <c r="K4" s="95" t="s">
        <v>80</v>
      </c>
    </row>
    <row r="5" s="82" customFormat="1" ht="33" customHeight="1" spans="1:11">
      <c r="A5" s="53" t="s">
        <v>12</v>
      </c>
      <c r="B5" s="54">
        <f t="shared" ref="B5:H5" si="0">B6+B34</f>
        <v>171032</v>
      </c>
      <c r="C5" s="54">
        <f t="shared" si="0"/>
        <v>373181</v>
      </c>
      <c r="D5" s="54">
        <f>C5-B5</f>
        <v>202149</v>
      </c>
      <c r="E5" s="96">
        <f>D5/B5*100</f>
        <v>118.193671359746</v>
      </c>
      <c r="F5" s="53" t="s">
        <v>12</v>
      </c>
      <c r="G5" s="54">
        <f t="shared" si="0"/>
        <v>171032</v>
      </c>
      <c r="H5" s="54">
        <f t="shared" si="0"/>
        <v>373181</v>
      </c>
      <c r="I5" s="54">
        <f>H5-G5</f>
        <v>202149</v>
      </c>
      <c r="J5" s="96">
        <f>I5/G5*100</f>
        <v>118.193671359746</v>
      </c>
      <c r="K5" s="95"/>
    </row>
    <row r="6" s="80" customFormat="1" ht="26" customHeight="1" spans="1:11">
      <c r="A6" s="55" t="s">
        <v>13</v>
      </c>
      <c r="B6" s="97">
        <f>B7+B11+B12</f>
        <v>153000</v>
      </c>
      <c r="C6" s="97">
        <f>C7+C11+C12</f>
        <v>160600</v>
      </c>
      <c r="D6" s="97">
        <f t="shared" ref="D6:D14" si="1">C6-B6</f>
        <v>7600</v>
      </c>
      <c r="E6" s="98">
        <f t="shared" ref="E6:E12" si="2">D6/B6*100</f>
        <v>4.96732026143791</v>
      </c>
      <c r="F6" s="55" t="s">
        <v>14</v>
      </c>
      <c r="G6" s="99">
        <f>G7+G10+G26+G29+G32+G33</f>
        <v>114032</v>
      </c>
      <c r="H6" s="99">
        <f>H7+H10+H26+H29+H32+H33</f>
        <v>319681</v>
      </c>
      <c r="I6" s="99">
        <f>H6-G6</f>
        <v>205649</v>
      </c>
      <c r="J6" s="138">
        <f>I6/G6*100</f>
        <v>180.343236986109</v>
      </c>
      <c r="K6" s="139"/>
    </row>
    <row r="7" ht="24" customHeight="1" spans="1:11">
      <c r="A7" s="58" t="s">
        <v>81</v>
      </c>
      <c r="B7" s="100">
        <f>SUM(B8:B10)</f>
        <v>140000</v>
      </c>
      <c r="C7" s="100">
        <f>SUM(C8:C10)</f>
        <v>140000</v>
      </c>
      <c r="D7" s="101">
        <f t="shared" si="1"/>
        <v>0</v>
      </c>
      <c r="E7" s="102">
        <f t="shared" si="2"/>
        <v>0</v>
      </c>
      <c r="F7" s="58" t="s">
        <v>82</v>
      </c>
      <c r="G7" s="103">
        <f>G8+G9</f>
        <v>734</v>
      </c>
      <c r="H7" s="103">
        <f>H8+H9</f>
        <v>1534</v>
      </c>
      <c r="I7" s="126">
        <f t="shared" ref="I7:I17" si="3">H7-G7</f>
        <v>800</v>
      </c>
      <c r="J7" s="140">
        <f t="shared" ref="J7:J13" si="4">I7/G7*100</f>
        <v>108.991825613079</v>
      </c>
      <c r="K7" s="141"/>
    </row>
    <row r="8" ht="24" customHeight="1" spans="1:11">
      <c r="A8" s="63" t="s">
        <v>83</v>
      </c>
      <c r="B8" s="104">
        <v>900</v>
      </c>
      <c r="C8" s="104">
        <v>900</v>
      </c>
      <c r="D8" s="105">
        <f t="shared" si="1"/>
        <v>0</v>
      </c>
      <c r="E8" s="106">
        <f t="shared" si="2"/>
        <v>0</v>
      </c>
      <c r="F8" s="63" t="s">
        <v>84</v>
      </c>
      <c r="G8" s="107">
        <v>661</v>
      </c>
      <c r="H8" s="108">
        <v>1461</v>
      </c>
      <c r="I8" s="108">
        <f t="shared" si="3"/>
        <v>800</v>
      </c>
      <c r="J8" s="142">
        <f t="shared" si="4"/>
        <v>121.028744326778</v>
      </c>
      <c r="K8" s="116"/>
    </row>
    <row r="9" ht="24" customHeight="1" spans="1:11">
      <c r="A9" s="63" t="s">
        <v>85</v>
      </c>
      <c r="B9" s="104">
        <v>300</v>
      </c>
      <c r="C9" s="104">
        <v>300</v>
      </c>
      <c r="D9" s="105">
        <f t="shared" si="1"/>
        <v>0</v>
      </c>
      <c r="E9" s="106">
        <f t="shared" si="2"/>
        <v>0</v>
      </c>
      <c r="F9" s="63" t="s">
        <v>86</v>
      </c>
      <c r="G9" s="107">
        <v>73</v>
      </c>
      <c r="H9" s="108">
        <v>73</v>
      </c>
      <c r="I9" s="108">
        <f t="shared" si="3"/>
        <v>0</v>
      </c>
      <c r="J9" s="142">
        <f t="shared" si="4"/>
        <v>0</v>
      </c>
      <c r="K9" s="116"/>
    </row>
    <row r="10" ht="24" customHeight="1" spans="1:11">
      <c r="A10" s="63" t="s">
        <v>87</v>
      </c>
      <c r="B10" s="104">
        <v>138800</v>
      </c>
      <c r="C10" s="104">
        <v>138800</v>
      </c>
      <c r="D10" s="105">
        <f t="shared" si="1"/>
        <v>0</v>
      </c>
      <c r="E10" s="106">
        <f t="shared" si="2"/>
        <v>0</v>
      </c>
      <c r="F10" s="58" t="s">
        <v>88</v>
      </c>
      <c r="G10" s="103">
        <f>G11+G15+G16+G17+G21+G24</f>
        <v>85071</v>
      </c>
      <c r="H10" s="103">
        <f>H11+H15+H16+H17+H21+H24</f>
        <v>115506</v>
      </c>
      <c r="I10" s="126">
        <f t="shared" si="3"/>
        <v>30435</v>
      </c>
      <c r="J10" s="140">
        <f t="shared" si="4"/>
        <v>35.7759988715308</v>
      </c>
      <c r="K10" s="116"/>
    </row>
    <row r="11" ht="24" customHeight="1" spans="1:11">
      <c r="A11" s="58" t="s">
        <v>89</v>
      </c>
      <c r="B11" s="100">
        <v>12400</v>
      </c>
      <c r="C11" s="100">
        <v>20000</v>
      </c>
      <c r="D11" s="101">
        <f t="shared" si="1"/>
        <v>7600</v>
      </c>
      <c r="E11" s="102">
        <f t="shared" si="2"/>
        <v>61.2903225806452</v>
      </c>
      <c r="F11" s="63" t="s">
        <v>90</v>
      </c>
      <c r="G11" s="107">
        <f>G12+G14+G13</f>
        <v>72000</v>
      </c>
      <c r="H11" s="107">
        <f>H12+H14+H13</f>
        <v>78153</v>
      </c>
      <c r="I11" s="108">
        <f t="shared" si="3"/>
        <v>6153</v>
      </c>
      <c r="J11" s="142">
        <f t="shared" si="4"/>
        <v>8.54583333333333</v>
      </c>
      <c r="K11" s="116"/>
    </row>
    <row r="12" ht="24" customHeight="1" spans="1:11">
      <c r="A12" s="58" t="s">
        <v>91</v>
      </c>
      <c r="B12" s="100">
        <v>600</v>
      </c>
      <c r="C12" s="100">
        <v>600</v>
      </c>
      <c r="D12" s="101">
        <f t="shared" si="1"/>
        <v>0</v>
      </c>
      <c r="E12" s="102">
        <f t="shared" si="2"/>
        <v>0</v>
      </c>
      <c r="F12" s="109" t="s">
        <v>92</v>
      </c>
      <c r="G12" s="107">
        <v>69269</v>
      </c>
      <c r="H12" s="108">
        <f>69269+5000+239</f>
        <v>74508</v>
      </c>
      <c r="I12" s="108">
        <f t="shared" si="3"/>
        <v>5239</v>
      </c>
      <c r="J12" s="142">
        <f t="shared" si="4"/>
        <v>7.56326783987065</v>
      </c>
      <c r="K12" s="116"/>
    </row>
    <row r="13" ht="24" customHeight="1" spans="1:11">
      <c r="A13" s="110"/>
      <c r="B13" s="111"/>
      <c r="C13" s="111"/>
      <c r="D13" s="112">
        <f t="shared" si="1"/>
        <v>0</v>
      </c>
      <c r="E13" s="113"/>
      <c r="F13" s="109" t="s">
        <v>93</v>
      </c>
      <c r="G13" s="107">
        <v>517</v>
      </c>
      <c r="H13" s="108">
        <f>517+179</f>
        <v>696</v>
      </c>
      <c r="I13" s="108">
        <f t="shared" si="3"/>
        <v>179</v>
      </c>
      <c r="J13" s="142">
        <f t="shared" si="4"/>
        <v>34.6228239845261</v>
      </c>
      <c r="K13" s="116"/>
    </row>
    <row r="14" ht="24" customHeight="1" spans="1:11">
      <c r="A14" s="110"/>
      <c r="B14" s="111"/>
      <c r="C14" s="111"/>
      <c r="D14" s="112">
        <f t="shared" si="1"/>
        <v>0</v>
      </c>
      <c r="E14" s="113"/>
      <c r="F14" s="109" t="s">
        <v>94</v>
      </c>
      <c r="G14" s="107">
        <v>2214</v>
      </c>
      <c r="H14" s="108">
        <f>2214+190+545</f>
        <v>2949</v>
      </c>
      <c r="I14" s="108">
        <f t="shared" si="3"/>
        <v>735</v>
      </c>
      <c r="J14" s="142">
        <f t="shared" ref="J14:J25" si="5">I14/G14*100</f>
        <v>33.1978319783198</v>
      </c>
      <c r="K14" s="116"/>
    </row>
    <row r="15" ht="24" customHeight="1" spans="1:11">
      <c r="A15" s="110"/>
      <c r="B15" s="111"/>
      <c r="C15" s="111"/>
      <c r="D15" s="112"/>
      <c r="E15" s="113"/>
      <c r="F15" s="63" t="s">
        <v>95</v>
      </c>
      <c r="G15" s="107">
        <v>900</v>
      </c>
      <c r="H15" s="108">
        <v>900</v>
      </c>
      <c r="I15" s="108">
        <f t="shared" si="3"/>
        <v>0</v>
      </c>
      <c r="J15" s="142">
        <f t="shared" si="5"/>
        <v>0</v>
      </c>
      <c r="K15" s="116"/>
    </row>
    <row r="16" ht="24" customHeight="1" spans="1:11">
      <c r="A16" s="110"/>
      <c r="B16" s="111"/>
      <c r="C16" s="111"/>
      <c r="D16" s="112">
        <f t="shared" ref="D16:D22" si="6">C16-B16</f>
        <v>0</v>
      </c>
      <c r="E16" s="113"/>
      <c r="F16" s="63" t="s">
        <v>96</v>
      </c>
      <c r="G16" s="107">
        <v>300</v>
      </c>
      <c r="H16" s="108">
        <v>300</v>
      </c>
      <c r="I16" s="108">
        <f t="shared" si="3"/>
        <v>0</v>
      </c>
      <c r="J16" s="142">
        <f t="shared" si="5"/>
        <v>0</v>
      </c>
      <c r="K16" s="116"/>
    </row>
    <row r="17" ht="24" customHeight="1" spans="1:11">
      <c r="A17" s="110"/>
      <c r="B17" s="111"/>
      <c r="C17" s="111"/>
      <c r="D17" s="112">
        <f t="shared" si="6"/>
        <v>0</v>
      </c>
      <c r="E17" s="113"/>
      <c r="F17" s="63" t="s">
        <v>97</v>
      </c>
      <c r="G17" s="107">
        <f>SUM(G18:G20)</f>
        <v>11234</v>
      </c>
      <c r="H17" s="107">
        <f>SUM(H18:H20)</f>
        <v>16592</v>
      </c>
      <c r="I17" s="108">
        <f t="shared" si="3"/>
        <v>5358</v>
      </c>
      <c r="J17" s="142">
        <f t="shared" si="5"/>
        <v>47.6944988427987</v>
      </c>
      <c r="K17" s="116"/>
    </row>
    <row r="18" ht="24" customHeight="1" spans="1:11">
      <c r="A18" s="114"/>
      <c r="B18" s="115"/>
      <c r="C18" s="115"/>
      <c r="D18" s="112">
        <f t="shared" si="6"/>
        <v>0</v>
      </c>
      <c r="E18" s="113"/>
      <c r="F18" s="109" t="s">
        <v>98</v>
      </c>
      <c r="G18" s="107">
        <v>3904</v>
      </c>
      <c r="H18" s="108">
        <v>4044</v>
      </c>
      <c r="I18" s="108">
        <f t="shared" ref="I18:I30" si="7">H18-G18</f>
        <v>140</v>
      </c>
      <c r="J18" s="142">
        <f t="shared" si="5"/>
        <v>3.58606557377049</v>
      </c>
      <c r="K18" s="116"/>
    </row>
    <row r="19" ht="24" customHeight="1" spans="1:11">
      <c r="A19" s="116"/>
      <c r="B19" s="117"/>
      <c r="C19" s="117"/>
      <c r="D19" s="112">
        <f t="shared" si="6"/>
        <v>0</v>
      </c>
      <c r="E19" s="113"/>
      <c r="F19" s="109" t="s">
        <v>99</v>
      </c>
      <c r="G19" s="107">
        <v>5322</v>
      </c>
      <c r="H19" s="108">
        <v>6022</v>
      </c>
      <c r="I19" s="108">
        <f t="shared" si="7"/>
        <v>700</v>
      </c>
      <c r="J19" s="142">
        <f t="shared" si="5"/>
        <v>13.1529500187899</v>
      </c>
      <c r="K19" s="116"/>
    </row>
    <row r="20" ht="24" customHeight="1" spans="1:11">
      <c r="A20" s="116"/>
      <c r="B20" s="117"/>
      <c r="C20" s="117"/>
      <c r="D20" s="112">
        <f t="shared" si="6"/>
        <v>0</v>
      </c>
      <c r="E20" s="113"/>
      <c r="F20" s="109" t="s">
        <v>100</v>
      </c>
      <c r="G20" s="107">
        <v>2008</v>
      </c>
      <c r="H20" s="108">
        <v>6526</v>
      </c>
      <c r="I20" s="108">
        <f t="shared" si="7"/>
        <v>4518</v>
      </c>
      <c r="J20" s="142">
        <f t="shared" ref="J20:J23" si="8">I20/G20*100</f>
        <v>225</v>
      </c>
      <c r="K20" s="116"/>
    </row>
    <row r="21" ht="24" customHeight="1" spans="1:11">
      <c r="A21" s="116"/>
      <c r="B21" s="117"/>
      <c r="C21" s="117"/>
      <c r="D21" s="112">
        <f t="shared" si="6"/>
        <v>0</v>
      </c>
      <c r="E21" s="113"/>
      <c r="F21" s="63" t="s">
        <v>101</v>
      </c>
      <c r="G21" s="107">
        <f>G22+G23</f>
        <v>637</v>
      </c>
      <c r="H21" s="107">
        <f>H22+H23</f>
        <v>761</v>
      </c>
      <c r="I21" s="108">
        <f t="shared" si="7"/>
        <v>124</v>
      </c>
      <c r="J21" s="142">
        <f t="shared" si="8"/>
        <v>19.4662480376766</v>
      </c>
      <c r="K21" s="116"/>
    </row>
    <row r="22" ht="24" customHeight="1" spans="1:11">
      <c r="A22" s="116"/>
      <c r="B22" s="117"/>
      <c r="C22" s="117"/>
      <c r="D22" s="112">
        <f t="shared" si="6"/>
        <v>0</v>
      </c>
      <c r="E22" s="113"/>
      <c r="F22" s="109" t="s">
        <v>102</v>
      </c>
      <c r="G22" s="107">
        <v>637</v>
      </c>
      <c r="H22" s="108">
        <v>665</v>
      </c>
      <c r="I22" s="108">
        <f t="shared" si="7"/>
        <v>28</v>
      </c>
      <c r="J22" s="142">
        <f t="shared" si="8"/>
        <v>4.3956043956044</v>
      </c>
      <c r="K22" s="116"/>
    </row>
    <row r="23" ht="24" customHeight="1" spans="1:11">
      <c r="A23" s="116"/>
      <c r="B23" s="117"/>
      <c r="C23" s="117"/>
      <c r="D23" s="112"/>
      <c r="E23" s="113"/>
      <c r="F23" s="109" t="s">
        <v>103</v>
      </c>
      <c r="G23" s="107"/>
      <c r="H23" s="108">
        <v>96</v>
      </c>
      <c r="I23" s="108">
        <f t="shared" si="7"/>
        <v>96</v>
      </c>
      <c r="J23" s="142"/>
      <c r="K23" s="116"/>
    </row>
    <row r="24" ht="24" customHeight="1" spans="1:11">
      <c r="A24" s="116"/>
      <c r="B24" s="117"/>
      <c r="C24" s="117"/>
      <c r="D24" s="112"/>
      <c r="E24" s="113"/>
      <c r="F24" s="63" t="s">
        <v>104</v>
      </c>
      <c r="G24" s="107">
        <f>G25</f>
        <v>0</v>
      </c>
      <c r="H24" s="107">
        <f>H25</f>
        <v>18800</v>
      </c>
      <c r="I24" s="108">
        <f t="shared" si="7"/>
        <v>18800</v>
      </c>
      <c r="J24" s="142"/>
      <c r="K24" s="116"/>
    </row>
    <row r="25" ht="24" customHeight="1" spans="1:11">
      <c r="A25" s="116"/>
      <c r="B25" s="117"/>
      <c r="C25" s="117"/>
      <c r="D25" s="112"/>
      <c r="E25" s="113"/>
      <c r="F25" s="109" t="s">
        <v>105</v>
      </c>
      <c r="G25" s="107"/>
      <c r="H25" s="118">
        <v>18800</v>
      </c>
      <c r="I25" s="108">
        <f t="shared" si="7"/>
        <v>18800</v>
      </c>
      <c r="J25" s="142"/>
      <c r="K25" s="116"/>
    </row>
    <row r="26" ht="24" customHeight="1" spans="1:11">
      <c r="A26" s="116"/>
      <c r="B26" s="117"/>
      <c r="C26" s="117"/>
      <c r="D26" s="112">
        <f>C26-B26</f>
        <v>0</v>
      </c>
      <c r="E26" s="113"/>
      <c r="F26" s="58" t="s">
        <v>106</v>
      </c>
      <c r="G26" s="103">
        <f>G27+G28</f>
        <v>824</v>
      </c>
      <c r="H26" s="103">
        <f>H27+H28</f>
        <v>824</v>
      </c>
      <c r="I26" s="126">
        <f t="shared" si="7"/>
        <v>0</v>
      </c>
      <c r="J26" s="140">
        <f>I26/G26*100</f>
        <v>0</v>
      </c>
      <c r="K26" s="141"/>
    </row>
    <row r="27" ht="24" customHeight="1" spans="1:11">
      <c r="A27" s="116"/>
      <c r="B27" s="117"/>
      <c r="C27" s="117"/>
      <c r="D27" s="112">
        <f>C27-B27</f>
        <v>0</v>
      </c>
      <c r="E27" s="113"/>
      <c r="F27" s="119" t="s">
        <v>107</v>
      </c>
      <c r="G27" s="120">
        <v>803</v>
      </c>
      <c r="H27" s="118">
        <v>803</v>
      </c>
      <c r="I27" s="108">
        <f t="shared" si="7"/>
        <v>0</v>
      </c>
      <c r="J27" s="142">
        <f>I27/G27*100</f>
        <v>0</v>
      </c>
      <c r="K27" s="116"/>
    </row>
    <row r="28" ht="24" customHeight="1" spans="1:11">
      <c r="A28" s="116"/>
      <c r="B28" s="117"/>
      <c r="C28" s="117"/>
      <c r="D28" s="112">
        <f>C28-B28</f>
        <v>0</v>
      </c>
      <c r="E28" s="113"/>
      <c r="F28" s="121" t="s">
        <v>108</v>
      </c>
      <c r="G28" s="120">
        <v>21</v>
      </c>
      <c r="H28" s="118">
        <v>21</v>
      </c>
      <c r="I28" s="108">
        <f t="shared" si="7"/>
        <v>0</v>
      </c>
      <c r="J28" s="142"/>
      <c r="K28" s="116"/>
    </row>
    <row r="29" ht="24" customHeight="1" spans="1:11">
      <c r="A29" s="122"/>
      <c r="B29" s="117"/>
      <c r="C29" s="117"/>
      <c r="D29" s="112">
        <f>C29-B29</f>
        <v>0</v>
      </c>
      <c r="E29" s="113"/>
      <c r="F29" s="58" t="s">
        <v>109</v>
      </c>
      <c r="G29" s="103">
        <f>G30+G31</f>
        <v>6485</v>
      </c>
      <c r="H29" s="103">
        <f>H30+H31</f>
        <v>178402</v>
      </c>
      <c r="I29" s="126">
        <f t="shared" si="7"/>
        <v>171917</v>
      </c>
      <c r="J29" s="140">
        <f>I29/G29*100</f>
        <v>2650.99460292984</v>
      </c>
      <c r="K29" s="141"/>
    </row>
    <row r="30" ht="24" customHeight="1" spans="1:11">
      <c r="A30" s="122"/>
      <c r="B30" s="117"/>
      <c r="C30" s="117"/>
      <c r="D30" s="112"/>
      <c r="E30" s="113"/>
      <c r="F30" s="63" t="s">
        <v>110</v>
      </c>
      <c r="G30" s="107"/>
      <c r="H30" s="108">
        <v>171200</v>
      </c>
      <c r="I30" s="108">
        <f t="shared" si="7"/>
        <v>171200</v>
      </c>
      <c r="J30" s="142"/>
      <c r="K30" s="116"/>
    </row>
    <row r="31" s="80" customFormat="1" ht="24" customHeight="1" spans="1:11">
      <c r="A31" s="55"/>
      <c r="B31" s="97"/>
      <c r="C31" s="97"/>
      <c r="D31" s="97"/>
      <c r="E31" s="98"/>
      <c r="F31" s="63" t="s">
        <v>111</v>
      </c>
      <c r="G31" s="108">
        <v>6485</v>
      </c>
      <c r="H31" s="108">
        <f>6485+717</f>
        <v>7202</v>
      </c>
      <c r="I31" s="108">
        <f t="shared" ref="I31:I39" si="9">H31-G31</f>
        <v>717</v>
      </c>
      <c r="J31" s="142">
        <f t="shared" ref="J31:J36" si="10">I31/G31*100</f>
        <v>11.0562837316885</v>
      </c>
      <c r="K31" s="139"/>
    </row>
    <row r="32" ht="24" customHeight="1" spans="1:11">
      <c r="A32" s="58"/>
      <c r="B32" s="123"/>
      <c r="C32" s="123"/>
      <c r="D32" s="124"/>
      <c r="E32" s="125"/>
      <c r="F32" s="58" t="s">
        <v>112</v>
      </c>
      <c r="G32" s="103">
        <v>20918</v>
      </c>
      <c r="H32" s="126">
        <v>23415</v>
      </c>
      <c r="I32" s="126">
        <f t="shared" si="9"/>
        <v>2497</v>
      </c>
      <c r="J32" s="140">
        <f t="shared" si="10"/>
        <v>11.937087675686</v>
      </c>
      <c r="K32" s="141"/>
    </row>
    <row r="33" ht="24" customHeight="1" spans="1:11">
      <c r="A33" s="58"/>
      <c r="B33" s="117"/>
      <c r="C33" s="117"/>
      <c r="D33" s="124"/>
      <c r="E33" s="125"/>
      <c r="F33" s="58" t="s">
        <v>113</v>
      </c>
      <c r="G33" s="107"/>
      <c r="H33" s="108"/>
      <c r="I33" s="126">
        <f t="shared" si="9"/>
        <v>0</v>
      </c>
      <c r="J33" s="142"/>
      <c r="K33" s="116"/>
    </row>
    <row r="34" s="80" customFormat="1" ht="26" customHeight="1" spans="1:11">
      <c r="A34" s="55" t="s">
        <v>59</v>
      </c>
      <c r="B34" s="97">
        <f>B35+B36+B39</f>
        <v>18032</v>
      </c>
      <c r="C34" s="97">
        <f>C35+C36+C39</f>
        <v>212581</v>
      </c>
      <c r="D34" s="97">
        <f t="shared" ref="D34:D36" si="11">C34-B34</f>
        <v>194549</v>
      </c>
      <c r="E34" s="98">
        <f>D34/B34*100</f>
        <v>1078.90971606034</v>
      </c>
      <c r="F34" s="55" t="s">
        <v>60</v>
      </c>
      <c r="G34" s="99">
        <f>G35+G36+G37</f>
        <v>57000</v>
      </c>
      <c r="H34" s="99">
        <f>H35+H36+H37</f>
        <v>53500</v>
      </c>
      <c r="I34" s="99">
        <f t="shared" si="9"/>
        <v>-3500</v>
      </c>
      <c r="J34" s="138">
        <f t="shared" si="10"/>
        <v>-6.14035087719298</v>
      </c>
      <c r="K34" s="143"/>
    </row>
    <row r="35" ht="24" customHeight="1" spans="1:11">
      <c r="A35" s="58" t="s">
        <v>61</v>
      </c>
      <c r="B35" s="127">
        <v>5304</v>
      </c>
      <c r="C35" s="127">
        <v>7679</v>
      </c>
      <c r="D35" s="97">
        <f t="shared" si="11"/>
        <v>2375</v>
      </c>
      <c r="E35" s="98">
        <f t="shared" ref="E34:E36" si="12">D35/B35*100</f>
        <v>44.7775263951735</v>
      </c>
      <c r="F35" s="58" t="s">
        <v>62</v>
      </c>
      <c r="G35" s="128">
        <v>7000</v>
      </c>
      <c r="H35" s="99">
        <v>7000</v>
      </c>
      <c r="I35" s="126">
        <f t="shared" si="9"/>
        <v>0</v>
      </c>
      <c r="J35" s="142"/>
      <c r="K35" s="116"/>
    </row>
    <row r="36" ht="24" customHeight="1" spans="1:11">
      <c r="A36" s="58" t="s">
        <v>114</v>
      </c>
      <c r="B36" s="129">
        <f>B37+B38</f>
        <v>0</v>
      </c>
      <c r="C36" s="129">
        <f>C37+C38</f>
        <v>192500</v>
      </c>
      <c r="D36" s="101">
        <f t="shared" ref="D36:D39" si="13">C36-B36</f>
        <v>192500</v>
      </c>
      <c r="E36" s="102"/>
      <c r="F36" s="58" t="s">
        <v>115</v>
      </c>
      <c r="G36" s="126">
        <v>50000</v>
      </c>
      <c r="H36" s="126">
        <v>44000</v>
      </c>
      <c r="I36" s="126">
        <f t="shared" si="9"/>
        <v>-6000</v>
      </c>
      <c r="J36" s="138">
        <f t="shared" si="10"/>
        <v>-12</v>
      </c>
      <c r="K36" s="141"/>
    </row>
    <row r="37" ht="24" customHeight="1" spans="1:11">
      <c r="A37" s="63" t="s">
        <v>73</v>
      </c>
      <c r="B37" s="130"/>
      <c r="C37" s="105">
        <v>190000</v>
      </c>
      <c r="D37" s="105">
        <f t="shared" si="13"/>
        <v>190000</v>
      </c>
      <c r="E37" s="106"/>
      <c r="F37" s="58" t="s">
        <v>66</v>
      </c>
      <c r="G37" s="103"/>
      <c r="H37" s="126">
        <v>2500</v>
      </c>
      <c r="I37" s="126">
        <f t="shared" si="9"/>
        <v>2500</v>
      </c>
      <c r="J37" s="144"/>
      <c r="K37" s="141"/>
    </row>
    <row r="38" ht="24" customHeight="1" spans="1:11">
      <c r="A38" s="63" t="s">
        <v>74</v>
      </c>
      <c r="B38" s="131"/>
      <c r="C38" s="105">
        <v>2500</v>
      </c>
      <c r="D38" s="105">
        <f t="shared" si="13"/>
        <v>2500</v>
      </c>
      <c r="E38" s="106"/>
      <c r="F38" s="132"/>
      <c r="G38" s="133"/>
      <c r="H38" s="134"/>
      <c r="I38" s="145">
        <f t="shared" si="9"/>
        <v>0</v>
      </c>
      <c r="J38" s="144"/>
      <c r="K38" s="116"/>
    </row>
    <row r="39" ht="24" customHeight="1" spans="1:11">
      <c r="A39" s="58" t="s">
        <v>116</v>
      </c>
      <c r="B39" s="129">
        <v>12728</v>
      </c>
      <c r="C39" s="129">
        <v>12402</v>
      </c>
      <c r="D39" s="101">
        <f t="shared" si="13"/>
        <v>-326</v>
      </c>
      <c r="E39" s="102">
        <f>D39/B39*100</f>
        <v>-2.561282212445</v>
      </c>
      <c r="F39" s="132"/>
      <c r="G39" s="133"/>
      <c r="H39" s="135"/>
      <c r="I39" s="145">
        <f t="shared" si="9"/>
        <v>0</v>
      </c>
      <c r="J39" s="144"/>
      <c r="K39" s="135"/>
    </row>
    <row r="40" ht="21" customHeight="1"/>
  </sheetData>
  <mergeCells count="2">
    <mergeCell ref="A2:K2"/>
    <mergeCell ref="J3:K3"/>
  </mergeCells>
  <printOptions horizontalCentered="1"/>
  <pageMargins left="0.708661417322835" right="0.708661417322835" top="0.551181102362205" bottom="0.551181102362205" header="0.31496062992126" footer="0.31496062992126"/>
  <pageSetup paperSize="9" scale="5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9"/>
  <sheetViews>
    <sheetView showZeros="0" workbookViewId="0">
      <selection activeCell="G7" sqref="G7"/>
    </sheetView>
  </sheetViews>
  <sheetFormatPr defaultColWidth="9" defaultRowHeight="13.5" outlineLevelCol="7"/>
  <cols>
    <col min="1" max="1" width="35.5" style="36" customWidth="1"/>
    <col min="2" max="2" width="18.625" style="38" customWidth="1"/>
    <col min="3" max="4" width="14.75" style="38" customWidth="1"/>
    <col min="5" max="5" width="37.75" style="39" customWidth="1"/>
    <col min="6" max="6" width="17.25" style="39" customWidth="1"/>
    <col min="7" max="7" width="16.375" style="40" customWidth="1"/>
    <col min="8" max="8" width="13.625" style="36" customWidth="1"/>
    <col min="9" max="248" width="9" style="36"/>
    <col min="249" max="249" width="34" style="36" customWidth="1"/>
    <col min="250" max="250" width="10.125" style="36" customWidth="1"/>
    <col min="251" max="251" width="10.5" style="36" customWidth="1"/>
    <col min="252" max="252" width="11.125" style="36" customWidth="1"/>
    <col min="253" max="253" width="10.25" style="36" customWidth="1"/>
    <col min="254" max="254" width="37" style="36" customWidth="1"/>
    <col min="255" max="16384" width="9" style="5"/>
  </cols>
  <sheetData>
    <row r="1" s="36" customFormat="1" ht="15.75" spans="1:7">
      <c r="A1" s="41" t="s">
        <v>117</v>
      </c>
      <c r="B1" s="38"/>
      <c r="C1" s="38"/>
      <c r="D1" s="38"/>
      <c r="E1" s="39"/>
      <c r="F1" s="39"/>
      <c r="G1" s="40"/>
    </row>
    <row r="2" s="36" customFormat="1" ht="36" customHeight="1" spans="1:8">
      <c r="A2" s="42" t="s">
        <v>118</v>
      </c>
      <c r="B2" s="42"/>
      <c r="C2" s="42"/>
      <c r="D2" s="42"/>
      <c r="E2" s="42"/>
      <c r="F2" s="42"/>
      <c r="G2" s="42"/>
      <c r="H2" s="42"/>
    </row>
    <row r="3" s="36" customFormat="1" ht="27" customHeight="1" spans="1:8">
      <c r="A3" s="43" t="s">
        <v>2</v>
      </c>
      <c r="B3" s="44"/>
      <c r="C3" s="45">
        <v>44817</v>
      </c>
      <c r="D3" s="45"/>
      <c r="E3" s="45"/>
      <c r="F3" s="46"/>
      <c r="G3" s="47" t="s">
        <v>3</v>
      </c>
      <c r="H3" s="48"/>
    </row>
    <row r="4" s="37" customFormat="1" ht="33" customHeight="1" spans="1:8">
      <c r="A4" s="49" t="s">
        <v>4</v>
      </c>
      <c r="B4" s="50" t="s">
        <v>5</v>
      </c>
      <c r="C4" s="51" t="s">
        <v>6</v>
      </c>
      <c r="D4" s="50" t="s">
        <v>7</v>
      </c>
      <c r="E4" s="49" t="s">
        <v>119</v>
      </c>
      <c r="F4" s="50" t="s">
        <v>5</v>
      </c>
      <c r="G4" s="51" t="s">
        <v>6</v>
      </c>
      <c r="H4" s="52" t="s">
        <v>7</v>
      </c>
    </row>
    <row r="5" s="37" customFormat="1" ht="33" customHeight="1" spans="1:8">
      <c r="A5" s="53" t="s">
        <v>12</v>
      </c>
      <c r="B5" s="54">
        <f>B6+B11</f>
        <v>25229</v>
      </c>
      <c r="C5" s="54">
        <f>C6+C11</f>
        <v>25229</v>
      </c>
      <c r="D5" s="54">
        <f>C5-B5</f>
        <v>0</v>
      </c>
      <c r="E5" s="53" t="s">
        <v>12</v>
      </c>
      <c r="F5" s="54">
        <f>F6+F29</f>
        <v>25229</v>
      </c>
      <c r="G5" s="54">
        <f>G6+G11</f>
        <v>25229</v>
      </c>
      <c r="H5" s="54">
        <f>G5-F5</f>
        <v>0</v>
      </c>
    </row>
    <row r="6" s="36" customFormat="1" ht="29" customHeight="1" spans="1:8">
      <c r="A6" s="55" t="s">
        <v>13</v>
      </c>
      <c r="B6" s="56">
        <f>B7+B8</f>
        <v>15000</v>
      </c>
      <c r="C6" s="56">
        <f>C7+C8</f>
        <v>15000</v>
      </c>
      <c r="D6" s="56">
        <f>C6-B6</f>
        <v>0</v>
      </c>
      <c r="E6" s="55" t="s">
        <v>14</v>
      </c>
      <c r="F6" s="57">
        <f>F7</f>
        <v>25229</v>
      </c>
      <c r="G6" s="57">
        <f>G7</f>
        <v>5229</v>
      </c>
      <c r="H6" s="56">
        <f>G6-F6</f>
        <v>-20000</v>
      </c>
    </row>
    <row r="7" s="36" customFormat="1" ht="25" customHeight="1" spans="1:8">
      <c r="A7" s="58" t="s">
        <v>120</v>
      </c>
      <c r="B7" s="59">
        <v>2500</v>
      </c>
      <c r="C7" s="59">
        <v>2500</v>
      </c>
      <c r="D7" s="60">
        <f>C7-B7</f>
        <v>0</v>
      </c>
      <c r="E7" s="58" t="s">
        <v>121</v>
      </c>
      <c r="F7" s="61">
        <f>F8</f>
        <v>25229</v>
      </c>
      <c r="G7" s="61">
        <f>G8</f>
        <v>5229</v>
      </c>
      <c r="H7" s="60">
        <f t="shared" ref="H7:H12" si="0">G7-F7</f>
        <v>-20000</v>
      </c>
    </row>
    <row r="8" s="36" customFormat="1" ht="25" customHeight="1" spans="1:8">
      <c r="A8" s="58" t="s">
        <v>122</v>
      </c>
      <c r="B8" s="62">
        <v>12500</v>
      </c>
      <c r="C8" s="62">
        <v>12500</v>
      </c>
      <c r="D8" s="60">
        <f>C8-B8</f>
        <v>0</v>
      </c>
      <c r="E8" s="63" t="s">
        <v>123</v>
      </c>
      <c r="F8" s="64">
        <v>25229</v>
      </c>
      <c r="G8" s="64">
        <v>5229</v>
      </c>
      <c r="H8" s="60">
        <f t="shared" ref="H6:H8" si="1">G8-F8</f>
        <v>-20000</v>
      </c>
    </row>
    <row r="9" s="36" customFormat="1" ht="25" customHeight="1" spans="1:8">
      <c r="A9" s="65"/>
      <c r="B9" s="62"/>
      <c r="C9" s="62"/>
      <c r="D9" s="60">
        <f>C9-B9</f>
        <v>0</v>
      </c>
      <c r="E9" s="55"/>
      <c r="F9" s="66"/>
      <c r="G9" s="67"/>
      <c r="H9" s="68"/>
    </row>
    <row r="10" s="36" customFormat="1" ht="25" customHeight="1" spans="1:8">
      <c r="A10" s="69"/>
      <c r="B10" s="70"/>
      <c r="C10" s="59"/>
      <c r="D10" s="71"/>
      <c r="E10" s="72"/>
      <c r="F10" s="73"/>
      <c r="G10" s="73"/>
      <c r="H10" s="74"/>
    </row>
    <row r="11" s="36" customFormat="1" ht="29" customHeight="1" spans="1:8">
      <c r="A11" s="55" t="s">
        <v>59</v>
      </c>
      <c r="B11" s="75">
        <v>10229</v>
      </c>
      <c r="C11" s="75">
        <v>10229</v>
      </c>
      <c r="D11" s="56">
        <f>C11-B11</f>
        <v>0</v>
      </c>
      <c r="E11" s="55" t="s">
        <v>60</v>
      </c>
      <c r="F11" s="75"/>
      <c r="G11" s="75">
        <v>20000</v>
      </c>
      <c r="H11" s="56">
        <f t="shared" si="0"/>
        <v>20000</v>
      </c>
    </row>
    <row r="12" s="36" customFormat="1" ht="25" customHeight="1" spans="1:8">
      <c r="A12" s="58" t="s">
        <v>124</v>
      </c>
      <c r="B12" s="76">
        <v>10229</v>
      </c>
      <c r="C12" s="76">
        <v>10229</v>
      </c>
      <c r="D12" s="56"/>
      <c r="E12" s="58" t="s">
        <v>125</v>
      </c>
      <c r="F12" s="77"/>
      <c r="G12" s="76">
        <v>20000</v>
      </c>
      <c r="H12" s="78">
        <f t="shared" si="0"/>
        <v>20000</v>
      </c>
    </row>
    <row r="13" s="36" customFormat="1" ht="25" customHeight="1" spans="1:8">
      <c r="A13" s="58"/>
      <c r="B13" s="75"/>
      <c r="C13" s="75"/>
      <c r="D13" s="56"/>
      <c r="E13" s="79"/>
      <c r="F13" s="77"/>
      <c r="G13" s="77"/>
      <c r="H13" s="74"/>
    </row>
    <row r="14" s="36" customFormat="1" ht="25" customHeight="1" spans="1:8">
      <c r="A14" s="55"/>
      <c r="B14" s="75"/>
      <c r="C14" s="75"/>
      <c r="D14" s="56"/>
      <c r="E14" s="79"/>
      <c r="F14" s="77"/>
      <c r="G14" s="77"/>
      <c r="H14" s="74"/>
    </row>
    <row r="15" s="36" customFormat="1" ht="25" customHeight="1" spans="1:8">
      <c r="A15" s="55"/>
      <c r="B15" s="75"/>
      <c r="C15" s="75"/>
      <c r="D15" s="56"/>
      <c r="E15" s="79"/>
      <c r="F15" s="77"/>
      <c r="G15" s="77"/>
      <c r="H15" s="74"/>
    </row>
    <row r="16" s="36" customFormat="1" spans="2:7">
      <c r="B16" s="38"/>
      <c r="C16" s="38"/>
      <c r="D16" s="38"/>
      <c r="E16" s="39"/>
      <c r="F16" s="39"/>
      <c r="G16" s="40"/>
    </row>
    <row r="17" s="36" customFormat="1" spans="2:7">
      <c r="B17" s="38"/>
      <c r="C17" s="38"/>
      <c r="D17" s="38"/>
      <c r="E17" s="39"/>
      <c r="F17" s="39"/>
      <c r="G17" s="40"/>
    </row>
    <row r="18" s="36" customFormat="1" spans="2:7">
      <c r="B18" s="38"/>
      <c r="C18" s="38"/>
      <c r="D18" s="38"/>
      <c r="E18" s="39"/>
      <c r="F18" s="39"/>
      <c r="G18" s="40"/>
    </row>
    <row r="19" s="36" customFormat="1" spans="2:7">
      <c r="B19" s="38"/>
      <c r="C19" s="38"/>
      <c r="D19" s="38"/>
      <c r="E19" s="39"/>
      <c r="F19" s="39"/>
      <c r="G19" s="40"/>
    </row>
    <row r="20" s="36" customFormat="1" spans="2:7">
      <c r="B20" s="38"/>
      <c r="C20" s="38"/>
      <c r="D20" s="38"/>
      <c r="E20" s="39"/>
      <c r="F20" s="39"/>
      <c r="G20" s="40"/>
    </row>
    <row r="21" s="36" customFormat="1" spans="2:7">
      <c r="B21" s="38"/>
      <c r="C21" s="38"/>
      <c r="D21" s="38"/>
      <c r="E21" s="39"/>
      <c r="F21" s="39"/>
      <c r="G21" s="40"/>
    </row>
    <row r="22" s="36" customFormat="1" spans="2:7">
      <c r="B22" s="38"/>
      <c r="C22" s="38"/>
      <c r="D22" s="38"/>
      <c r="E22" s="39"/>
      <c r="F22" s="39"/>
      <c r="G22" s="40"/>
    </row>
    <row r="23" s="36" customFormat="1" spans="2:7">
      <c r="B23" s="38"/>
      <c r="C23" s="38"/>
      <c r="D23" s="38"/>
      <c r="E23" s="39"/>
      <c r="F23" s="39"/>
      <c r="G23" s="40"/>
    </row>
    <row r="24" s="36" customFormat="1" spans="2:7">
      <c r="B24" s="38"/>
      <c r="C24" s="38"/>
      <c r="D24" s="38"/>
      <c r="E24" s="39"/>
      <c r="F24" s="39"/>
      <c r="G24" s="40"/>
    </row>
    <row r="25" s="36" customFormat="1" spans="2:7">
      <c r="B25" s="38"/>
      <c r="C25" s="38"/>
      <c r="D25" s="38"/>
      <c r="E25" s="39"/>
      <c r="F25" s="39"/>
      <c r="G25" s="40"/>
    </row>
    <row r="26" s="36" customFormat="1" spans="2:7">
      <c r="B26" s="38"/>
      <c r="C26" s="38"/>
      <c r="D26" s="38"/>
      <c r="E26" s="39"/>
      <c r="F26" s="39"/>
      <c r="G26" s="40"/>
    </row>
    <row r="27" s="36" customFormat="1" spans="2:7">
      <c r="B27" s="38"/>
      <c r="C27" s="38"/>
      <c r="D27" s="38"/>
      <c r="E27" s="39"/>
      <c r="F27" s="39"/>
      <c r="G27" s="40"/>
    </row>
    <row r="28" s="36" customFormat="1" spans="2:7">
      <c r="B28" s="38"/>
      <c r="C28" s="38"/>
      <c r="D28" s="38"/>
      <c r="E28" s="39"/>
      <c r="F28" s="39"/>
      <c r="G28" s="40"/>
    </row>
    <row r="29" s="36" customFormat="1" spans="2:7">
      <c r="B29" s="38"/>
      <c r="C29" s="38"/>
      <c r="D29" s="38"/>
      <c r="E29" s="39"/>
      <c r="F29" s="39"/>
      <c r="G29" s="40"/>
    </row>
    <row r="30" s="36" customFormat="1" spans="2:7">
      <c r="B30" s="38"/>
      <c r="C30" s="38"/>
      <c r="D30" s="38"/>
      <c r="E30" s="39"/>
      <c r="F30" s="39"/>
      <c r="G30" s="40"/>
    </row>
    <row r="31" s="36" customFormat="1" spans="2:7">
      <c r="B31" s="38"/>
      <c r="C31" s="38"/>
      <c r="D31" s="38"/>
      <c r="E31" s="39"/>
      <c r="F31" s="39"/>
      <c r="G31" s="40"/>
    </row>
    <row r="32" s="36" customFormat="1" spans="2:7">
      <c r="B32" s="38"/>
      <c r="C32" s="38"/>
      <c r="D32" s="38"/>
      <c r="E32" s="39"/>
      <c r="F32" s="39"/>
      <c r="G32" s="40"/>
    </row>
    <row r="33" s="36" customFormat="1" spans="2:7">
      <c r="B33" s="38"/>
      <c r="C33" s="38"/>
      <c r="D33" s="38"/>
      <c r="E33" s="39"/>
      <c r="F33" s="39"/>
      <c r="G33" s="40"/>
    </row>
    <row r="34" s="36" customFormat="1" spans="2:7">
      <c r="B34" s="38"/>
      <c r="C34" s="38"/>
      <c r="D34" s="38"/>
      <c r="E34" s="39"/>
      <c r="F34" s="39"/>
      <c r="G34" s="40"/>
    </row>
    <row r="35" s="36" customFormat="1" spans="2:7">
      <c r="B35" s="38"/>
      <c r="C35" s="38"/>
      <c r="D35" s="38"/>
      <c r="E35" s="39"/>
      <c r="F35" s="39"/>
      <c r="G35" s="40"/>
    </row>
    <row r="36" s="36" customFormat="1" spans="2:7">
      <c r="B36" s="38"/>
      <c r="C36" s="38"/>
      <c r="D36" s="38"/>
      <c r="E36" s="39"/>
      <c r="F36" s="39"/>
      <c r="G36" s="40"/>
    </row>
    <row r="37" s="36" customFormat="1" spans="2:7">
      <c r="B37" s="38"/>
      <c r="C37" s="38"/>
      <c r="D37" s="38"/>
      <c r="E37" s="39"/>
      <c r="F37" s="39"/>
      <c r="G37" s="40"/>
    </row>
    <row r="38" s="36" customFormat="1" spans="2:7">
      <c r="B38" s="38"/>
      <c r="C38" s="38"/>
      <c r="D38" s="38"/>
      <c r="E38" s="39"/>
      <c r="F38" s="39"/>
      <c r="G38" s="40"/>
    </row>
    <row r="39" s="36" customFormat="1" spans="2:7">
      <c r="B39" s="38"/>
      <c r="C39" s="38"/>
      <c r="D39" s="38"/>
      <c r="E39" s="39"/>
      <c r="F39" s="39"/>
      <c r="G39" s="40"/>
    </row>
    <row r="40" s="36" customFormat="1" spans="2:7">
      <c r="B40" s="38"/>
      <c r="C40" s="38"/>
      <c r="D40" s="38"/>
      <c r="E40" s="39"/>
      <c r="F40" s="39"/>
      <c r="G40" s="40"/>
    </row>
    <row r="41" s="36" customFormat="1" spans="2:7">
      <c r="B41" s="38"/>
      <c r="C41" s="38"/>
      <c r="D41" s="38"/>
      <c r="E41" s="39"/>
      <c r="F41" s="39"/>
      <c r="G41" s="40"/>
    </row>
    <row r="42" s="36" customFormat="1" spans="2:7">
      <c r="B42" s="38"/>
      <c r="C42" s="38"/>
      <c r="D42" s="38"/>
      <c r="E42" s="39"/>
      <c r="F42" s="39"/>
      <c r="G42" s="40"/>
    </row>
    <row r="43" s="36" customFormat="1" spans="2:7">
      <c r="B43" s="38"/>
      <c r="C43" s="38"/>
      <c r="D43" s="38"/>
      <c r="E43" s="39"/>
      <c r="F43" s="39"/>
      <c r="G43" s="40"/>
    </row>
    <row r="44" s="36" customFormat="1" spans="2:7">
      <c r="B44" s="38"/>
      <c r="C44" s="38"/>
      <c r="D44" s="38"/>
      <c r="E44" s="39"/>
      <c r="F44" s="39"/>
      <c r="G44" s="40"/>
    </row>
    <row r="45" s="36" customFormat="1" spans="2:7">
      <c r="B45" s="38"/>
      <c r="C45" s="38"/>
      <c r="D45" s="38"/>
      <c r="E45" s="39"/>
      <c r="F45" s="39"/>
      <c r="G45" s="40"/>
    </row>
    <row r="46" s="36" customFormat="1" spans="2:7">
      <c r="B46" s="38"/>
      <c r="C46" s="38"/>
      <c r="D46" s="38"/>
      <c r="E46" s="39"/>
      <c r="F46" s="39"/>
      <c r="G46" s="40"/>
    </row>
    <row r="47" s="36" customFormat="1" spans="2:7">
      <c r="B47" s="38"/>
      <c r="C47" s="38"/>
      <c r="D47" s="38"/>
      <c r="E47" s="39"/>
      <c r="F47" s="39"/>
      <c r="G47" s="40"/>
    </row>
    <row r="48" s="36" customFormat="1" spans="2:7">
      <c r="B48" s="38"/>
      <c r="C48" s="38"/>
      <c r="D48" s="38"/>
      <c r="E48" s="39"/>
      <c r="F48" s="39"/>
      <c r="G48" s="40"/>
    </row>
    <row r="49" s="36" customFormat="1" spans="2:7">
      <c r="B49" s="38"/>
      <c r="C49" s="38"/>
      <c r="D49" s="38"/>
      <c r="E49" s="39"/>
      <c r="F49" s="39"/>
      <c r="G49" s="40"/>
    </row>
    <row r="50" s="36" customFormat="1" spans="2:7">
      <c r="B50" s="38"/>
      <c r="C50" s="38"/>
      <c r="D50" s="38"/>
      <c r="E50" s="39"/>
      <c r="F50" s="39"/>
      <c r="G50" s="40"/>
    </row>
    <row r="51" s="36" customFormat="1" spans="2:7">
      <c r="B51" s="38"/>
      <c r="C51" s="38"/>
      <c r="D51" s="38"/>
      <c r="E51" s="39"/>
      <c r="F51" s="39"/>
      <c r="G51" s="40"/>
    </row>
    <row r="52" s="36" customFormat="1" spans="2:7">
      <c r="B52" s="38"/>
      <c r="C52" s="38"/>
      <c r="D52" s="38"/>
      <c r="E52" s="39"/>
      <c r="F52" s="39"/>
      <c r="G52" s="40"/>
    </row>
    <row r="53" s="36" customFormat="1" spans="2:7">
      <c r="B53" s="38"/>
      <c r="C53" s="38"/>
      <c r="D53" s="38"/>
      <c r="E53" s="39"/>
      <c r="F53" s="39"/>
      <c r="G53" s="40"/>
    </row>
    <row r="54" s="36" customFormat="1" spans="2:7">
      <c r="B54" s="38"/>
      <c r="C54" s="38"/>
      <c r="D54" s="38"/>
      <c r="E54" s="39"/>
      <c r="F54" s="39"/>
      <c r="G54" s="40"/>
    </row>
    <row r="55" s="36" customFormat="1" spans="2:7">
      <c r="B55" s="38"/>
      <c r="C55" s="38"/>
      <c r="D55" s="38"/>
      <c r="E55" s="39"/>
      <c r="F55" s="39"/>
      <c r="G55" s="40"/>
    </row>
    <row r="56" s="36" customFormat="1" spans="2:7">
      <c r="B56" s="38"/>
      <c r="C56" s="38"/>
      <c r="D56" s="38"/>
      <c r="E56" s="39"/>
      <c r="F56" s="39"/>
      <c r="G56" s="40"/>
    </row>
    <row r="57" s="36" customFormat="1" spans="2:7">
      <c r="B57" s="38"/>
      <c r="C57" s="38"/>
      <c r="D57" s="38"/>
      <c r="E57" s="39"/>
      <c r="F57" s="39"/>
      <c r="G57" s="40"/>
    </row>
    <row r="58" s="36" customFormat="1" spans="2:7">
      <c r="B58" s="38"/>
      <c r="C58" s="38"/>
      <c r="D58" s="38"/>
      <c r="E58" s="39"/>
      <c r="F58" s="39"/>
      <c r="G58" s="40"/>
    </row>
    <row r="59" s="36" customFormat="1" spans="2:7">
      <c r="B59" s="38"/>
      <c r="C59" s="38"/>
      <c r="D59" s="38"/>
      <c r="E59" s="39"/>
      <c r="F59" s="39"/>
      <c r="G59" s="40"/>
    </row>
    <row r="60" s="36" customFormat="1" spans="2:7">
      <c r="B60" s="38"/>
      <c r="C60" s="38"/>
      <c r="D60" s="38"/>
      <c r="E60" s="39"/>
      <c r="F60" s="39"/>
      <c r="G60" s="40"/>
    </row>
    <row r="61" s="36" customFormat="1" spans="2:7">
      <c r="B61" s="38"/>
      <c r="C61" s="38"/>
      <c r="D61" s="38"/>
      <c r="E61" s="39"/>
      <c r="F61" s="39"/>
      <c r="G61" s="40"/>
    </row>
    <row r="62" s="36" customFormat="1" spans="2:7">
      <c r="B62" s="38"/>
      <c r="C62" s="38"/>
      <c r="D62" s="38"/>
      <c r="E62" s="39"/>
      <c r="F62" s="39"/>
      <c r="G62" s="40"/>
    </row>
    <row r="63" s="36" customFormat="1" spans="2:7">
      <c r="B63" s="38"/>
      <c r="C63" s="38"/>
      <c r="D63" s="38"/>
      <c r="E63" s="39"/>
      <c r="F63" s="39"/>
      <c r="G63" s="40"/>
    </row>
    <row r="64" s="36" customFormat="1" spans="2:7">
      <c r="B64" s="38"/>
      <c r="C64" s="38"/>
      <c r="D64" s="38"/>
      <c r="E64" s="39"/>
      <c r="F64" s="39"/>
      <c r="G64" s="40"/>
    </row>
    <row r="65" s="36" customFormat="1" spans="2:7">
      <c r="B65" s="38"/>
      <c r="C65" s="38"/>
      <c r="D65" s="38"/>
      <c r="E65" s="39"/>
      <c r="F65" s="39"/>
      <c r="G65" s="40"/>
    </row>
    <row r="66" s="36" customFormat="1" spans="2:7">
      <c r="B66" s="38"/>
      <c r="C66" s="38"/>
      <c r="D66" s="38"/>
      <c r="E66" s="39"/>
      <c r="F66" s="39"/>
      <c r="G66" s="40"/>
    </row>
    <row r="67" s="36" customFormat="1" spans="2:7">
      <c r="B67" s="38"/>
      <c r="C67" s="38"/>
      <c r="D67" s="38"/>
      <c r="E67" s="39"/>
      <c r="F67" s="39"/>
      <c r="G67" s="40"/>
    </row>
    <row r="68" s="36" customFormat="1" spans="2:7">
      <c r="B68" s="38"/>
      <c r="C68" s="38"/>
      <c r="D68" s="38"/>
      <c r="E68" s="39"/>
      <c r="F68" s="39"/>
      <c r="G68" s="40"/>
    </row>
    <row r="69" s="36" customFormat="1" spans="2:7">
      <c r="B69" s="38"/>
      <c r="C69" s="38"/>
      <c r="D69" s="38"/>
      <c r="E69" s="39"/>
      <c r="F69" s="39"/>
      <c r="G69" s="40"/>
    </row>
    <row r="70" s="36" customFormat="1" spans="2:7">
      <c r="B70" s="38"/>
      <c r="C70" s="38"/>
      <c r="D70" s="38"/>
      <c r="E70" s="39"/>
      <c r="F70" s="39"/>
      <c r="G70" s="40"/>
    </row>
    <row r="71" s="36" customFormat="1" spans="2:7">
      <c r="B71" s="38"/>
      <c r="C71" s="38"/>
      <c r="D71" s="38"/>
      <c r="E71" s="39"/>
      <c r="F71" s="39"/>
      <c r="G71" s="40"/>
    </row>
    <row r="72" s="36" customFormat="1" spans="2:7">
      <c r="B72" s="38"/>
      <c r="C72" s="38"/>
      <c r="D72" s="38"/>
      <c r="E72" s="39"/>
      <c r="F72" s="39"/>
      <c r="G72" s="40"/>
    </row>
    <row r="73" s="36" customFormat="1" spans="2:7">
      <c r="B73" s="38"/>
      <c r="C73" s="38"/>
      <c r="D73" s="38"/>
      <c r="E73" s="39"/>
      <c r="F73" s="39"/>
      <c r="G73" s="40"/>
    </row>
    <row r="74" s="36" customFormat="1" spans="2:7">
      <c r="B74" s="38"/>
      <c r="C74" s="38"/>
      <c r="D74" s="38"/>
      <c r="E74" s="39"/>
      <c r="F74" s="39"/>
      <c r="G74" s="40"/>
    </row>
    <row r="75" s="36" customFormat="1" spans="2:7">
      <c r="B75" s="38"/>
      <c r="C75" s="38"/>
      <c r="D75" s="38"/>
      <c r="E75" s="39"/>
      <c r="F75" s="39"/>
      <c r="G75" s="40"/>
    </row>
    <row r="76" s="36" customFormat="1" spans="2:7">
      <c r="B76" s="38"/>
      <c r="C76" s="38"/>
      <c r="D76" s="38"/>
      <c r="E76" s="39"/>
      <c r="F76" s="39"/>
      <c r="G76" s="40"/>
    </row>
    <row r="77" s="36" customFormat="1" spans="2:7">
      <c r="B77" s="38"/>
      <c r="C77" s="38"/>
      <c r="D77" s="38"/>
      <c r="E77" s="39"/>
      <c r="F77" s="39"/>
      <c r="G77" s="40"/>
    </row>
    <row r="78" s="36" customFormat="1" spans="2:7">
      <c r="B78" s="38"/>
      <c r="C78" s="38"/>
      <c r="D78" s="38"/>
      <c r="E78" s="39"/>
      <c r="F78" s="39"/>
      <c r="G78" s="40"/>
    </row>
    <row r="79" s="36" customFormat="1" spans="2:7">
      <c r="B79" s="38"/>
      <c r="C79" s="38"/>
      <c r="D79" s="38"/>
      <c r="E79" s="39"/>
      <c r="F79" s="39"/>
      <c r="G79" s="40"/>
    </row>
    <row r="80" s="36" customFormat="1" spans="2:7">
      <c r="B80" s="38"/>
      <c r="C80" s="38"/>
      <c r="D80" s="38"/>
      <c r="E80" s="39"/>
      <c r="F80" s="39"/>
      <c r="G80" s="40"/>
    </row>
    <row r="81" s="36" customFormat="1" spans="2:7">
      <c r="B81" s="38"/>
      <c r="C81" s="38"/>
      <c r="D81" s="38"/>
      <c r="E81" s="39"/>
      <c r="F81" s="39"/>
      <c r="G81" s="40"/>
    </row>
    <row r="82" s="36" customFormat="1" spans="2:7">
      <c r="B82" s="38"/>
      <c r="C82" s="38"/>
      <c r="D82" s="38"/>
      <c r="E82" s="39"/>
      <c r="F82" s="39"/>
      <c r="G82" s="40"/>
    </row>
    <row r="83" s="36" customFormat="1" spans="2:7">
      <c r="B83" s="38"/>
      <c r="C83" s="38"/>
      <c r="D83" s="38"/>
      <c r="E83" s="39"/>
      <c r="F83" s="39"/>
      <c r="G83" s="40"/>
    </row>
    <row r="84" s="36" customFormat="1" spans="2:7">
      <c r="B84" s="38"/>
      <c r="C84" s="38"/>
      <c r="D84" s="38"/>
      <c r="E84" s="39"/>
      <c r="F84" s="39"/>
      <c r="G84" s="40"/>
    </row>
    <row r="85" s="36" customFormat="1" spans="2:7">
      <c r="B85" s="38"/>
      <c r="C85" s="38"/>
      <c r="D85" s="38"/>
      <c r="E85" s="39"/>
      <c r="F85" s="39"/>
      <c r="G85" s="40"/>
    </row>
    <row r="86" s="36" customFormat="1" spans="2:7">
      <c r="B86" s="38"/>
      <c r="C86" s="38"/>
      <c r="D86" s="38"/>
      <c r="E86" s="39"/>
      <c r="F86" s="39"/>
      <c r="G86" s="40"/>
    </row>
    <row r="87" s="36" customFormat="1" spans="2:7">
      <c r="B87" s="38"/>
      <c r="C87" s="38"/>
      <c r="D87" s="38"/>
      <c r="E87" s="39"/>
      <c r="F87" s="39"/>
      <c r="G87" s="40"/>
    </row>
    <row r="88" s="36" customFormat="1" spans="2:7">
      <c r="B88" s="38"/>
      <c r="C88" s="38"/>
      <c r="D88" s="38"/>
      <c r="E88" s="39"/>
      <c r="F88" s="39"/>
      <c r="G88" s="40"/>
    </row>
    <row r="89" s="36" customFormat="1" spans="2:7">
      <c r="B89" s="38"/>
      <c r="C89" s="38"/>
      <c r="D89" s="38"/>
      <c r="E89" s="39"/>
      <c r="F89" s="39"/>
      <c r="G89" s="40"/>
    </row>
    <row r="90" s="36" customFormat="1" spans="2:7">
      <c r="B90" s="38"/>
      <c r="C90" s="38"/>
      <c r="D90" s="38"/>
      <c r="E90" s="39"/>
      <c r="F90" s="39"/>
      <c r="G90" s="40"/>
    </row>
    <row r="91" s="36" customFormat="1" spans="2:7">
      <c r="B91" s="38"/>
      <c r="C91" s="38"/>
      <c r="D91" s="38"/>
      <c r="E91" s="39"/>
      <c r="F91" s="39"/>
      <c r="G91" s="40"/>
    </row>
    <row r="92" s="36" customFormat="1" spans="2:7">
      <c r="B92" s="38"/>
      <c r="C92" s="38"/>
      <c r="D92" s="38"/>
      <c r="E92" s="39"/>
      <c r="F92" s="39"/>
      <c r="G92" s="40"/>
    </row>
    <row r="93" s="36" customFormat="1" spans="2:7">
      <c r="B93" s="38"/>
      <c r="C93" s="38"/>
      <c r="D93" s="38"/>
      <c r="E93" s="39"/>
      <c r="F93" s="39"/>
      <c r="G93" s="40"/>
    </row>
    <row r="94" s="36" customFormat="1" spans="2:7">
      <c r="B94" s="38"/>
      <c r="C94" s="38"/>
      <c r="D94" s="38"/>
      <c r="E94" s="39"/>
      <c r="F94" s="39"/>
      <c r="G94" s="40"/>
    </row>
    <row r="95" s="36" customFormat="1" spans="2:7">
      <c r="B95" s="38"/>
      <c r="C95" s="38"/>
      <c r="D95" s="38"/>
      <c r="E95" s="39"/>
      <c r="F95" s="39"/>
      <c r="G95" s="40"/>
    </row>
    <row r="96" s="36" customFormat="1" spans="2:7">
      <c r="B96" s="38"/>
      <c r="C96" s="38"/>
      <c r="D96" s="38"/>
      <c r="E96" s="39"/>
      <c r="F96" s="39"/>
      <c r="G96" s="40"/>
    </row>
    <row r="97" s="36" customFormat="1" spans="2:7">
      <c r="B97" s="38"/>
      <c r="C97" s="38"/>
      <c r="D97" s="38"/>
      <c r="E97" s="39"/>
      <c r="F97" s="39"/>
      <c r="G97" s="40"/>
    </row>
    <row r="98" s="36" customFormat="1" spans="2:7">
      <c r="B98" s="38"/>
      <c r="C98" s="38"/>
      <c r="D98" s="38"/>
      <c r="E98" s="39"/>
      <c r="F98" s="39"/>
      <c r="G98" s="40"/>
    </row>
    <row r="99" s="36" customFormat="1" spans="2:7">
      <c r="B99" s="38"/>
      <c r="C99" s="38"/>
      <c r="D99" s="38"/>
      <c r="E99" s="39"/>
      <c r="F99" s="39"/>
      <c r="G99" s="40"/>
    </row>
    <row r="100" s="36" customFormat="1" spans="2:7">
      <c r="B100" s="38"/>
      <c r="C100" s="38"/>
      <c r="D100" s="38"/>
      <c r="E100" s="39"/>
      <c r="F100" s="39"/>
      <c r="G100" s="40"/>
    </row>
    <row r="101" s="36" customFormat="1" spans="2:7">
      <c r="B101" s="38"/>
      <c r="C101" s="38"/>
      <c r="D101" s="38"/>
      <c r="E101" s="39"/>
      <c r="F101" s="39"/>
      <c r="G101" s="40"/>
    </row>
    <row r="102" s="36" customFormat="1" spans="2:7">
      <c r="B102" s="38"/>
      <c r="C102" s="38"/>
      <c r="D102" s="38"/>
      <c r="E102" s="39"/>
      <c r="F102" s="39"/>
      <c r="G102" s="40"/>
    </row>
    <row r="103" s="36" customFormat="1" spans="2:7">
      <c r="B103" s="38"/>
      <c r="C103" s="38"/>
      <c r="D103" s="38"/>
      <c r="E103" s="39"/>
      <c r="F103" s="39"/>
      <c r="G103" s="40"/>
    </row>
    <row r="104" s="36" customFormat="1" spans="2:7">
      <c r="B104" s="38"/>
      <c r="C104" s="38"/>
      <c r="D104" s="38"/>
      <c r="E104" s="39"/>
      <c r="F104" s="39"/>
      <c r="G104" s="40"/>
    </row>
    <row r="105" s="36" customFormat="1" spans="2:7">
      <c r="B105" s="38"/>
      <c r="C105" s="38"/>
      <c r="D105" s="38"/>
      <c r="E105" s="39"/>
      <c r="F105" s="39"/>
      <c r="G105" s="40"/>
    </row>
    <row r="106" s="36" customFormat="1" spans="2:7">
      <c r="B106" s="38"/>
      <c r="C106" s="38"/>
      <c r="D106" s="38"/>
      <c r="E106" s="39"/>
      <c r="F106" s="39"/>
      <c r="G106" s="40"/>
    </row>
    <row r="107" s="36" customFormat="1" spans="2:7">
      <c r="B107" s="38"/>
      <c r="C107" s="38"/>
      <c r="D107" s="38"/>
      <c r="E107" s="39"/>
      <c r="F107" s="39"/>
      <c r="G107" s="40"/>
    </row>
    <row r="108" s="36" customFormat="1" spans="2:7">
      <c r="B108" s="38"/>
      <c r="C108" s="38"/>
      <c r="D108" s="38"/>
      <c r="E108" s="39"/>
      <c r="F108" s="39"/>
      <c r="G108" s="40"/>
    </row>
    <row r="109" s="36" customFormat="1" spans="2:7">
      <c r="B109" s="38"/>
      <c r="C109" s="38"/>
      <c r="D109" s="38"/>
      <c r="E109" s="39"/>
      <c r="F109" s="39"/>
      <c r="G109" s="40"/>
    </row>
    <row r="110" s="36" customFormat="1" spans="2:7">
      <c r="B110" s="38"/>
      <c r="C110" s="38"/>
      <c r="D110" s="38"/>
      <c r="E110" s="39"/>
      <c r="F110" s="39"/>
      <c r="G110" s="40"/>
    </row>
    <row r="111" s="36" customFormat="1" spans="2:7">
      <c r="B111" s="38"/>
      <c r="C111" s="38"/>
      <c r="D111" s="38"/>
      <c r="E111" s="39"/>
      <c r="F111" s="39"/>
      <c r="G111" s="40"/>
    </row>
    <row r="112" s="36" customFormat="1" spans="2:7">
      <c r="B112" s="38"/>
      <c r="C112" s="38"/>
      <c r="D112" s="38"/>
      <c r="E112" s="39"/>
      <c r="F112" s="39"/>
      <c r="G112" s="40"/>
    </row>
    <row r="113" s="36" customFormat="1" spans="2:7">
      <c r="B113" s="38"/>
      <c r="C113" s="38"/>
      <c r="D113" s="38"/>
      <c r="E113" s="39"/>
      <c r="F113" s="39"/>
      <c r="G113" s="40"/>
    </row>
    <row r="114" s="36" customFormat="1" spans="2:7">
      <c r="B114" s="38"/>
      <c r="C114" s="38"/>
      <c r="D114" s="38"/>
      <c r="E114" s="39"/>
      <c r="F114" s="39"/>
      <c r="G114" s="40"/>
    </row>
    <row r="115" s="36" customFormat="1" spans="2:7">
      <c r="B115" s="38"/>
      <c r="C115" s="38"/>
      <c r="D115" s="38"/>
      <c r="E115" s="39"/>
      <c r="F115" s="39"/>
      <c r="G115" s="40"/>
    </row>
    <row r="116" s="36" customFormat="1" spans="2:7">
      <c r="B116" s="38"/>
      <c r="C116" s="38"/>
      <c r="D116" s="38"/>
      <c r="E116" s="39"/>
      <c r="F116" s="39"/>
      <c r="G116" s="40"/>
    </row>
    <row r="117" s="36" customFormat="1" spans="2:7">
      <c r="B117" s="38"/>
      <c r="C117" s="38"/>
      <c r="D117" s="38"/>
      <c r="E117" s="39"/>
      <c r="F117" s="39"/>
      <c r="G117" s="40"/>
    </row>
    <row r="118" s="36" customFormat="1" spans="2:7">
      <c r="B118" s="38"/>
      <c r="C118" s="38"/>
      <c r="D118" s="38"/>
      <c r="E118" s="39"/>
      <c r="F118" s="39"/>
      <c r="G118" s="40"/>
    </row>
    <row r="119" s="36" customFormat="1" spans="2:7">
      <c r="B119" s="38"/>
      <c r="C119" s="38"/>
      <c r="D119" s="38"/>
      <c r="E119" s="39"/>
      <c r="F119" s="39"/>
      <c r="G119" s="40"/>
    </row>
    <row r="120" s="36" customFormat="1" spans="2:7">
      <c r="B120" s="38"/>
      <c r="C120" s="38"/>
      <c r="D120" s="38"/>
      <c r="E120" s="39"/>
      <c r="F120" s="39"/>
      <c r="G120" s="40"/>
    </row>
    <row r="121" s="36" customFormat="1" spans="2:7">
      <c r="B121" s="38"/>
      <c r="C121" s="38"/>
      <c r="D121" s="38"/>
      <c r="E121" s="39"/>
      <c r="F121" s="39"/>
      <c r="G121" s="40"/>
    </row>
    <row r="122" s="36" customFormat="1" spans="2:7">
      <c r="B122" s="38"/>
      <c r="C122" s="38"/>
      <c r="D122" s="38"/>
      <c r="E122" s="39"/>
      <c r="F122" s="39"/>
      <c r="G122" s="40"/>
    </row>
    <row r="123" s="36" customFormat="1" spans="2:7">
      <c r="B123" s="38"/>
      <c r="C123" s="38"/>
      <c r="D123" s="38"/>
      <c r="E123" s="39"/>
      <c r="F123" s="39"/>
      <c r="G123" s="40"/>
    </row>
    <row r="124" s="36" customFormat="1" spans="2:7">
      <c r="B124" s="38"/>
      <c r="C124" s="38"/>
      <c r="D124" s="38"/>
      <c r="E124" s="39"/>
      <c r="F124" s="39"/>
      <c r="G124" s="40"/>
    </row>
    <row r="125" s="36" customFormat="1" spans="2:7">
      <c r="B125" s="38"/>
      <c r="C125" s="38"/>
      <c r="D125" s="38"/>
      <c r="E125" s="39"/>
      <c r="F125" s="39"/>
      <c r="G125" s="40"/>
    </row>
    <row r="126" s="36" customFormat="1" spans="2:7">
      <c r="B126" s="38"/>
      <c r="C126" s="38"/>
      <c r="D126" s="38"/>
      <c r="E126" s="39"/>
      <c r="F126" s="39"/>
      <c r="G126" s="40"/>
    </row>
    <row r="127" s="36" customFormat="1" spans="2:7">
      <c r="B127" s="38"/>
      <c r="C127" s="38"/>
      <c r="D127" s="38"/>
      <c r="E127" s="39"/>
      <c r="F127" s="39"/>
      <c r="G127" s="40"/>
    </row>
    <row r="128" s="36" customFormat="1" spans="2:7">
      <c r="B128" s="38"/>
      <c r="C128" s="38"/>
      <c r="D128" s="38"/>
      <c r="E128" s="39"/>
      <c r="F128" s="39"/>
      <c r="G128" s="40"/>
    </row>
    <row r="129" s="36" customFormat="1" spans="2:7">
      <c r="B129" s="38"/>
      <c r="C129" s="38"/>
      <c r="D129" s="38"/>
      <c r="E129" s="39"/>
      <c r="F129" s="39"/>
      <c r="G129" s="40"/>
    </row>
    <row r="130" s="36" customFormat="1" spans="2:7">
      <c r="B130" s="38"/>
      <c r="C130" s="38"/>
      <c r="D130" s="38"/>
      <c r="E130" s="39"/>
      <c r="F130" s="39"/>
      <c r="G130" s="40"/>
    </row>
    <row r="131" s="36" customFormat="1" spans="2:7">
      <c r="B131" s="38"/>
      <c r="C131" s="38"/>
      <c r="D131" s="38"/>
      <c r="E131" s="39"/>
      <c r="F131" s="39"/>
      <c r="G131" s="40"/>
    </row>
    <row r="132" s="36" customFormat="1" spans="2:7">
      <c r="B132" s="38"/>
      <c r="C132" s="38"/>
      <c r="D132" s="38"/>
      <c r="E132" s="39"/>
      <c r="F132" s="39"/>
      <c r="G132" s="40"/>
    </row>
    <row r="133" s="36" customFormat="1" spans="2:7">
      <c r="B133" s="38"/>
      <c r="C133" s="38"/>
      <c r="D133" s="38"/>
      <c r="E133" s="39"/>
      <c r="F133" s="39"/>
      <c r="G133" s="40"/>
    </row>
    <row r="134" s="36" customFormat="1" spans="2:7">
      <c r="B134" s="38"/>
      <c r="C134" s="38"/>
      <c r="D134" s="38"/>
      <c r="E134" s="39"/>
      <c r="F134" s="39"/>
      <c r="G134" s="40"/>
    </row>
    <row r="135" s="36" customFormat="1" spans="2:7">
      <c r="B135" s="38"/>
      <c r="C135" s="38"/>
      <c r="D135" s="38"/>
      <c r="E135" s="39"/>
      <c r="F135" s="39"/>
      <c r="G135" s="40"/>
    </row>
    <row r="136" s="36" customFormat="1" spans="2:7">
      <c r="B136" s="38"/>
      <c r="C136" s="38"/>
      <c r="D136" s="38"/>
      <c r="E136" s="39"/>
      <c r="F136" s="39"/>
      <c r="G136" s="40"/>
    </row>
    <row r="137" s="36" customFormat="1" spans="2:7">
      <c r="B137" s="38"/>
      <c r="C137" s="38"/>
      <c r="D137" s="38"/>
      <c r="E137" s="39"/>
      <c r="F137" s="39"/>
      <c r="G137" s="40"/>
    </row>
    <row r="138" s="36" customFormat="1" spans="2:7">
      <c r="B138" s="38"/>
      <c r="C138" s="38"/>
      <c r="D138" s="38"/>
      <c r="E138" s="39"/>
      <c r="F138" s="39"/>
      <c r="G138" s="40"/>
    </row>
    <row r="139" s="36" customFormat="1" spans="2:7">
      <c r="B139" s="38"/>
      <c r="C139" s="38"/>
      <c r="D139" s="38"/>
      <c r="E139" s="39"/>
      <c r="F139" s="39"/>
      <c r="G139" s="40"/>
    </row>
    <row r="140" s="36" customFormat="1" spans="2:7">
      <c r="B140" s="38"/>
      <c r="C140" s="38"/>
      <c r="D140" s="38"/>
      <c r="E140" s="39"/>
      <c r="F140" s="39"/>
      <c r="G140" s="40"/>
    </row>
    <row r="141" s="36" customFormat="1" spans="2:7">
      <c r="B141" s="38"/>
      <c r="C141" s="38"/>
      <c r="D141" s="38"/>
      <c r="E141" s="39"/>
      <c r="F141" s="39"/>
      <c r="G141" s="40"/>
    </row>
    <row r="142" s="36" customFormat="1" spans="2:7">
      <c r="B142" s="38"/>
      <c r="C142" s="38"/>
      <c r="D142" s="38"/>
      <c r="E142" s="39"/>
      <c r="F142" s="39"/>
      <c r="G142" s="40"/>
    </row>
    <row r="143" s="36" customFormat="1" spans="2:7">
      <c r="B143" s="38"/>
      <c r="C143" s="38"/>
      <c r="D143" s="38"/>
      <c r="E143" s="39"/>
      <c r="F143" s="39"/>
      <c r="G143" s="40"/>
    </row>
    <row r="144" s="36" customFormat="1" spans="2:7">
      <c r="B144" s="38"/>
      <c r="C144" s="38"/>
      <c r="D144" s="38"/>
      <c r="E144" s="39"/>
      <c r="F144" s="39"/>
      <c r="G144" s="40"/>
    </row>
    <row r="145" s="36" customFormat="1" spans="2:7">
      <c r="B145" s="38"/>
      <c r="C145" s="38"/>
      <c r="D145" s="38"/>
      <c r="E145" s="39"/>
      <c r="F145" s="39"/>
      <c r="G145" s="40"/>
    </row>
    <row r="146" s="36" customFormat="1" spans="2:7">
      <c r="B146" s="38"/>
      <c r="C146" s="38"/>
      <c r="D146" s="38"/>
      <c r="E146" s="39"/>
      <c r="F146" s="39"/>
      <c r="G146" s="40"/>
    </row>
    <row r="147" s="36" customFormat="1" spans="2:7">
      <c r="B147" s="38"/>
      <c r="C147" s="38"/>
      <c r="D147" s="38"/>
      <c r="E147" s="39"/>
      <c r="F147" s="39"/>
      <c r="G147" s="40"/>
    </row>
    <row r="148" s="36" customFormat="1" spans="2:7">
      <c r="B148" s="38"/>
      <c r="C148" s="38"/>
      <c r="D148" s="38"/>
      <c r="E148" s="39"/>
      <c r="F148" s="39"/>
      <c r="G148" s="40"/>
    </row>
    <row r="149" s="36" customFormat="1" spans="2:7">
      <c r="B149" s="38"/>
      <c r="C149" s="38"/>
      <c r="D149" s="38"/>
      <c r="E149" s="39"/>
      <c r="F149" s="39"/>
      <c r="G149" s="40"/>
    </row>
    <row r="150" s="36" customFormat="1" spans="2:7">
      <c r="B150" s="38"/>
      <c r="C150" s="38"/>
      <c r="D150" s="38"/>
      <c r="E150" s="39"/>
      <c r="F150" s="39"/>
      <c r="G150" s="40"/>
    </row>
    <row r="151" s="36" customFormat="1" spans="2:7">
      <c r="B151" s="38"/>
      <c r="C151" s="38"/>
      <c r="D151" s="38"/>
      <c r="E151" s="39"/>
      <c r="F151" s="39"/>
      <c r="G151" s="40"/>
    </row>
    <row r="152" s="36" customFormat="1" spans="2:7">
      <c r="B152" s="38"/>
      <c r="C152" s="38"/>
      <c r="D152" s="38"/>
      <c r="E152" s="39"/>
      <c r="F152" s="39"/>
      <c r="G152" s="40"/>
    </row>
    <row r="153" s="36" customFormat="1" spans="2:7">
      <c r="B153" s="38"/>
      <c r="C153" s="38"/>
      <c r="D153" s="38"/>
      <c r="E153" s="39"/>
      <c r="F153" s="39"/>
      <c r="G153" s="40"/>
    </row>
    <row r="154" s="36" customFormat="1" spans="2:7">
      <c r="B154" s="38"/>
      <c r="C154" s="38"/>
      <c r="D154" s="38"/>
      <c r="E154" s="39"/>
      <c r="F154" s="39"/>
      <c r="G154" s="40"/>
    </row>
    <row r="155" s="36" customFormat="1" spans="2:7">
      <c r="B155" s="38"/>
      <c r="C155" s="38"/>
      <c r="D155" s="38"/>
      <c r="E155" s="39"/>
      <c r="F155" s="39"/>
      <c r="G155" s="40"/>
    </row>
    <row r="156" s="36" customFormat="1" spans="2:7">
      <c r="B156" s="38"/>
      <c r="C156" s="38"/>
      <c r="D156" s="38"/>
      <c r="E156" s="39"/>
      <c r="F156" s="39"/>
      <c r="G156" s="40"/>
    </row>
    <row r="157" s="36" customFormat="1" spans="2:7">
      <c r="B157" s="38"/>
      <c r="C157" s="38"/>
      <c r="D157" s="38"/>
      <c r="E157" s="39"/>
      <c r="F157" s="39"/>
      <c r="G157" s="40"/>
    </row>
    <row r="158" s="36" customFormat="1" spans="2:7">
      <c r="B158" s="38"/>
      <c r="C158" s="38"/>
      <c r="D158" s="38"/>
      <c r="E158" s="39"/>
      <c r="F158" s="39"/>
      <c r="G158" s="40"/>
    </row>
    <row r="159" s="36" customFormat="1" spans="2:7">
      <c r="B159" s="38"/>
      <c r="C159" s="38"/>
      <c r="D159" s="38"/>
      <c r="E159" s="39"/>
      <c r="F159" s="39"/>
      <c r="G159" s="40"/>
    </row>
    <row r="160" s="36" customFormat="1" spans="2:7">
      <c r="B160" s="38"/>
      <c r="C160" s="38"/>
      <c r="D160" s="38"/>
      <c r="E160" s="39"/>
      <c r="F160" s="39"/>
      <c r="G160" s="40"/>
    </row>
    <row r="161" s="36" customFormat="1" spans="2:7">
      <c r="B161" s="38"/>
      <c r="C161" s="38"/>
      <c r="D161" s="38"/>
      <c r="E161" s="39"/>
      <c r="F161" s="39"/>
      <c r="G161" s="40"/>
    </row>
    <row r="162" s="36" customFormat="1" spans="2:7">
      <c r="B162" s="38"/>
      <c r="C162" s="38"/>
      <c r="D162" s="38"/>
      <c r="E162" s="39"/>
      <c r="F162" s="39"/>
      <c r="G162" s="40"/>
    </row>
    <row r="163" s="36" customFormat="1" spans="2:7">
      <c r="B163" s="38"/>
      <c r="C163" s="38"/>
      <c r="D163" s="38"/>
      <c r="E163" s="39"/>
      <c r="F163" s="39"/>
      <c r="G163" s="40"/>
    </row>
    <row r="164" s="36" customFormat="1" spans="2:7">
      <c r="B164" s="38"/>
      <c r="C164" s="38"/>
      <c r="D164" s="38"/>
      <c r="E164" s="39"/>
      <c r="F164" s="39"/>
      <c r="G164" s="40"/>
    </row>
    <row r="165" s="36" customFormat="1" spans="2:7">
      <c r="B165" s="38"/>
      <c r="C165" s="38"/>
      <c r="D165" s="38"/>
      <c r="E165" s="39"/>
      <c r="F165" s="39"/>
      <c r="G165" s="40"/>
    </row>
    <row r="166" s="36" customFormat="1" spans="2:7">
      <c r="B166" s="38"/>
      <c r="C166" s="38"/>
      <c r="D166" s="38"/>
      <c r="E166" s="39"/>
      <c r="F166" s="39"/>
      <c r="G166" s="40"/>
    </row>
    <row r="167" s="36" customFormat="1" spans="2:7">
      <c r="B167" s="38"/>
      <c r="C167" s="38"/>
      <c r="D167" s="38"/>
      <c r="E167" s="39"/>
      <c r="F167" s="39"/>
      <c r="G167" s="40"/>
    </row>
    <row r="168" s="36" customFormat="1" spans="2:7">
      <c r="B168" s="38"/>
      <c r="C168" s="38"/>
      <c r="D168" s="38"/>
      <c r="E168" s="39"/>
      <c r="F168" s="39"/>
      <c r="G168" s="40"/>
    </row>
    <row r="169" s="36" customFormat="1" spans="2:7">
      <c r="B169" s="38"/>
      <c r="C169" s="38"/>
      <c r="D169" s="38"/>
      <c r="E169" s="39"/>
      <c r="F169" s="39"/>
      <c r="G169" s="40"/>
    </row>
    <row r="170" s="36" customFormat="1" spans="2:7">
      <c r="B170" s="38"/>
      <c r="C170" s="38"/>
      <c r="D170" s="38"/>
      <c r="E170" s="39"/>
      <c r="F170" s="39"/>
      <c r="G170" s="40"/>
    </row>
    <row r="171" s="36" customFormat="1" spans="2:7">
      <c r="B171" s="38"/>
      <c r="C171" s="38"/>
      <c r="D171" s="38"/>
      <c r="E171" s="39"/>
      <c r="F171" s="39"/>
      <c r="G171" s="40"/>
    </row>
    <row r="172" s="36" customFormat="1" spans="2:7">
      <c r="B172" s="38"/>
      <c r="C172" s="38"/>
      <c r="D172" s="38"/>
      <c r="E172" s="39"/>
      <c r="F172" s="39"/>
      <c r="G172" s="40"/>
    </row>
    <row r="173" s="36" customFormat="1" spans="2:7">
      <c r="B173" s="38"/>
      <c r="C173" s="38"/>
      <c r="D173" s="38"/>
      <c r="E173" s="39"/>
      <c r="F173" s="39"/>
      <c r="G173" s="40"/>
    </row>
    <row r="174" s="36" customFormat="1" spans="2:7">
      <c r="B174" s="38"/>
      <c r="C174" s="38"/>
      <c r="D174" s="38"/>
      <c r="E174" s="39"/>
      <c r="F174" s="39"/>
      <c r="G174" s="40"/>
    </row>
    <row r="175" s="36" customFormat="1" spans="2:7">
      <c r="B175" s="38"/>
      <c r="C175" s="38"/>
      <c r="D175" s="38"/>
      <c r="E175" s="39"/>
      <c r="F175" s="39"/>
      <c r="G175" s="40"/>
    </row>
    <row r="176" s="36" customFormat="1" spans="2:7">
      <c r="B176" s="38"/>
      <c r="C176" s="38"/>
      <c r="D176" s="38"/>
      <c r="E176" s="39"/>
      <c r="F176" s="39"/>
      <c r="G176" s="40"/>
    </row>
    <row r="177" s="36" customFormat="1" spans="2:7">
      <c r="B177" s="38"/>
      <c r="C177" s="38"/>
      <c r="D177" s="38"/>
      <c r="E177" s="39"/>
      <c r="F177" s="39"/>
      <c r="G177" s="40"/>
    </row>
    <row r="178" s="36" customFormat="1" spans="2:7">
      <c r="B178" s="38"/>
      <c r="C178" s="38"/>
      <c r="D178" s="38"/>
      <c r="E178" s="39"/>
      <c r="F178" s="39"/>
      <c r="G178" s="40"/>
    </row>
    <row r="179" s="36" customFormat="1" spans="2:7">
      <c r="B179" s="38"/>
      <c r="C179" s="38"/>
      <c r="D179" s="38"/>
      <c r="E179" s="39"/>
      <c r="F179" s="39"/>
      <c r="G179" s="40"/>
    </row>
    <row r="180" s="36" customFormat="1" spans="2:7">
      <c r="B180" s="38"/>
      <c r="C180" s="38"/>
      <c r="D180" s="38"/>
      <c r="E180" s="39"/>
      <c r="F180" s="39"/>
      <c r="G180" s="40"/>
    </row>
    <row r="181" s="36" customFormat="1" spans="2:7">
      <c r="B181" s="38"/>
      <c r="C181" s="38"/>
      <c r="D181" s="38"/>
      <c r="E181" s="39"/>
      <c r="F181" s="39"/>
      <c r="G181" s="40"/>
    </row>
    <row r="182" s="36" customFormat="1" spans="2:7">
      <c r="B182" s="38"/>
      <c r="C182" s="38"/>
      <c r="D182" s="38"/>
      <c r="E182" s="39"/>
      <c r="F182" s="39"/>
      <c r="G182" s="40"/>
    </row>
    <row r="183" s="36" customFormat="1" spans="2:7">
      <c r="B183" s="38"/>
      <c r="C183" s="38"/>
      <c r="D183" s="38"/>
      <c r="E183" s="39"/>
      <c r="F183" s="39"/>
      <c r="G183" s="40"/>
    </row>
    <row r="184" s="36" customFormat="1" spans="2:7">
      <c r="B184" s="38"/>
      <c r="C184" s="38"/>
      <c r="D184" s="38"/>
      <c r="E184" s="39"/>
      <c r="F184" s="39"/>
      <c r="G184" s="40"/>
    </row>
    <row r="185" s="36" customFormat="1" spans="2:7">
      <c r="B185" s="38"/>
      <c r="C185" s="38"/>
      <c r="D185" s="38"/>
      <c r="E185" s="39"/>
      <c r="F185" s="39"/>
      <c r="G185" s="40"/>
    </row>
    <row r="186" s="36" customFormat="1" spans="2:7">
      <c r="B186" s="38"/>
      <c r="C186" s="38"/>
      <c r="D186" s="38"/>
      <c r="E186" s="39"/>
      <c r="F186" s="39"/>
      <c r="G186" s="40"/>
    </row>
    <row r="187" s="36" customFormat="1" spans="2:7">
      <c r="B187" s="38"/>
      <c r="C187" s="38"/>
      <c r="D187" s="38"/>
      <c r="E187" s="39"/>
      <c r="F187" s="39"/>
      <c r="G187" s="40"/>
    </row>
    <row r="188" s="36" customFormat="1" spans="2:7">
      <c r="B188" s="38"/>
      <c r="C188" s="38"/>
      <c r="D188" s="38"/>
      <c r="E188" s="39"/>
      <c r="F188" s="39"/>
      <c r="G188" s="40"/>
    </row>
    <row r="189" s="36" customFormat="1" spans="2:7">
      <c r="B189" s="38"/>
      <c r="C189" s="38"/>
      <c r="D189" s="38"/>
      <c r="E189" s="39"/>
      <c r="F189" s="39"/>
      <c r="G189" s="40"/>
    </row>
  </sheetData>
  <mergeCells count="3">
    <mergeCell ref="A2:H2"/>
    <mergeCell ref="C3:E3"/>
    <mergeCell ref="G3:H3"/>
  </mergeCells>
  <printOptions horizontalCentered="1"/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8"/>
  <sheetViews>
    <sheetView showZeros="0" workbookViewId="0">
      <selection activeCell="E33" sqref="E33"/>
    </sheetView>
  </sheetViews>
  <sheetFormatPr defaultColWidth="9" defaultRowHeight="14.25"/>
  <cols>
    <col min="1" max="1" width="51.75" style="3" customWidth="1"/>
    <col min="2" max="2" width="11.75" style="3" customWidth="1"/>
    <col min="3" max="3" width="13.2333333333333" style="3" customWidth="1"/>
    <col min="4" max="4" width="15.5916666666667" style="3" customWidth="1"/>
    <col min="5" max="5" width="46.1666666666667" style="4" customWidth="1"/>
    <col min="6" max="7" width="11" style="4" customWidth="1"/>
    <col min="8" max="8" width="13.375" style="4" customWidth="1"/>
    <col min="9" max="9" width="9.375" style="4"/>
    <col min="10" max="10" width="9" style="4"/>
    <col min="11" max="11" width="10.375" style="4"/>
    <col min="12" max="256" width="9" style="4"/>
    <col min="257" max="16384" width="9" style="5"/>
  </cols>
  <sheetData>
    <row r="1" ht="26" customHeight="1" spans="1:9">
      <c r="A1" s="6" t="s">
        <v>126</v>
      </c>
      <c r="B1" s="6"/>
      <c r="C1" s="6"/>
      <c r="D1" s="6"/>
      <c r="E1" s="6"/>
      <c r="F1" s="6"/>
      <c r="G1" s="7"/>
      <c r="H1" s="7"/>
      <c r="I1" s="31"/>
    </row>
    <row r="2" ht="39" customHeight="1" spans="1:9">
      <c r="A2" s="8" t="s">
        <v>127</v>
      </c>
      <c r="B2" s="8"/>
      <c r="C2" s="8"/>
      <c r="D2" s="8"/>
      <c r="E2" s="8"/>
      <c r="F2" s="8"/>
      <c r="G2" s="8"/>
      <c r="H2" s="8"/>
      <c r="I2" s="8"/>
    </row>
    <row r="3" s="1" customFormat="1" ht="28" customHeight="1" spans="1:256">
      <c r="A3" s="9" t="s">
        <v>2</v>
      </c>
      <c r="B3" s="9"/>
      <c r="C3" s="9"/>
      <c r="D3" s="10">
        <v>44817</v>
      </c>
      <c r="E3" s="9"/>
      <c r="F3" s="11" t="s">
        <v>3</v>
      </c>
      <c r="G3" s="11"/>
      <c r="H3" s="11"/>
      <c r="I3" s="1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="2" customFormat="1" ht="48" customHeight="1" spans="1:256">
      <c r="A4" s="12" t="s">
        <v>128</v>
      </c>
      <c r="B4" s="13" t="s">
        <v>129</v>
      </c>
      <c r="C4" s="13" t="s">
        <v>130</v>
      </c>
      <c r="D4" s="13" t="s">
        <v>6</v>
      </c>
      <c r="E4" s="13" t="s">
        <v>131</v>
      </c>
      <c r="F4" s="13" t="s">
        <v>129</v>
      </c>
      <c r="G4" s="13" t="s">
        <v>130</v>
      </c>
      <c r="H4" s="13" t="s">
        <v>6</v>
      </c>
      <c r="I4" s="33" t="s">
        <v>9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</row>
    <row r="5" ht="18" customHeight="1" spans="1:9">
      <c r="A5" s="14" t="s">
        <v>132</v>
      </c>
      <c r="B5" s="15">
        <f>B6</f>
        <v>293199.01</v>
      </c>
      <c r="C5" s="15">
        <f>C6</f>
        <v>101190.99</v>
      </c>
      <c r="D5" s="15">
        <f>D6</f>
        <v>394390</v>
      </c>
      <c r="E5" s="14" t="s">
        <v>132</v>
      </c>
      <c r="F5" s="15">
        <f>F6+F9</f>
        <v>58030</v>
      </c>
      <c r="G5" s="15">
        <f>G6+G9</f>
        <v>24911</v>
      </c>
      <c r="H5" s="15">
        <f>H6+H9</f>
        <v>82941</v>
      </c>
      <c r="I5" s="27"/>
    </row>
    <row r="6" ht="18" customHeight="1" spans="1:9">
      <c r="A6" s="16" t="s">
        <v>133</v>
      </c>
      <c r="B6" s="17">
        <f>B7+B10+B33</f>
        <v>293199.01</v>
      </c>
      <c r="C6" s="17">
        <f>C7+C10+C33</f>
        <v>101190.99</v>
      </c>
      <c r="D6" s="17">
        <f>D7+D10+D33</f>
        <v>394390</v>
      </c>
      <c r="E6" s="16" t="s">
        <v>62</v>
      </c>
      <c r="F6" s="17">
        <f t="shared" ref="F6:H6" si="0">F7</f>
        <v>15000</v>
      </c>
      <c r="G6" s="17">
        <f t="shared" si="0"/>
        <v>1000</v>
      </c>
      <c r="H6" s="17">
        <f t="shared" si="0"/>
        <v>16000</v>
      </c>
      <c r="I6" s="27"/>
    </row>
    <row r="7" ht="18" customHeight="1" spans="1:9">
      <c r="A7" s="16" t="s">
        <v>134</v>
      </c>
      <c r="B7" s="17">
        <f>B8+B9</f>
        <v>8705</v>
      </c>
      <c r="C7" s="17">
        <f>C8+C9</f>
        <v>0</v>
      </c>
      <c r="D7" s="17">
        <f>D8+D9</f>
        <v>8705</v>
      </c>
      <c r="E7" s="18" t="s">
        <v>135</v>
      </c>
      <c r="F7" s="19">
        <v>15000</v>
      </c>
      <c r="G7" s="19">
        <v>1000</v>
      </c>
      <c r="H7" s="19">
        <f t="shared" ref="H7:H18" si="1">F7+G7</f>
        <v>16000</v>
      </c>
      <c r="I7" s="27"/>
    </row>
    <row r="8" ht="18" customHeight="1" spans="1:9">
      <c r="A8" s="18" t="s">
        <v>136</v>
      </c>
      <c r="B8" s="19">
        <v>8466</v>
      </c>
      <c r="C8" s="19">
        <f t="shared" ref="C8:C32" si="2">D8-B8</f>
        <v>0</v>
      </c>
      <c r="D8" s="19">
        <v>8466</v>
      </c>
      <c r="E8" s="16"/>
      <c r="F8" s="17"/>
      <c r="G8" s="17"/>
      <c r="H8" s="17"/>
      <c r="I8" s="27"/>
    </row>
    <row r="9" ht="18" customHeight="1" spans="1:13">
      <c r="A9" s="18" t="s">
        <v>137</v>
      </c>
      <c r="B9" s="19">
        <v>239</v>
      </c>
      <c r="C9" s="19">
        <f t="shared" si="2"/>
        <v>0</v>
      </c>
      <c r="D9" s="19">
        <v>239</v>
      </c>
      <c r="E9" s="16" t="s">
        <v>64</v>
      </c>
      <c r="F9" s="17">
        <f t="shared" ref="F9:H9" si="3">F10+F19</f>
        <v>43030</v>
      </c>
      <c r="G9" s="17">
        <f t="shared" si="3"/>
        <v>23911</v>
      </c>
      <c r="H9" s="17">
        <f t="shared" si="3"/>
        <v>66941</v>
      </c>
      <c r="I9" s="27"/>
      <c r="M9" s="35"/>
    </row>
    <row r="10" ht="18" customHeight="1" spans="1:9">
      <c r="A10" s="16" t="s">
        <v>138</v>
      </c>
      <c r="B10" s="17">
        <f>SUM(B11:B32)</f>
        <v>256804.01</v>
      </c>
      <c r="C10" s="17">
        <f>SUM(C11:C32)</f>
        <v>47629.99</v>
      </c>
      <c r="D10" s="17">
        <f>SUM(D11:D32)</f>
        <v>304434</v>
      </c>
      <c r="E10" s="16" t="s">
        <v>139</v>
      </c>
      <c r="F10" s="17">
        <f t="shared" ref="F10:H10" si="4">SUM(F11:F18)</f>
        <v>43030</v>
      </c>
      <c r="G10" s="17">
        <f t="shared" si="4"/>
        <v>3431</v>
      </c>
      <c r="H10" s="17">
        <f t="shared" si="4"/>
        <v>46461</v>
      </c>
      <c r="I10" s="27"/>
    </row>
    <row r="11" ht="18" customHeight="1" spans="1:9">
      <c r="A11" s="18" t="s">
        <v>140</v>
      </c>
      <c r="B11" s="19">
        <v>666</v>
      </c>
      <c r="C11" s="19">
        <f t="shared" si="2"/>
        <v>270</v>
      </c>
      <c r="D11" s="19">
        <v>936</v>
      </c>
      <c r="E11" s="20" t="s">
        <v>141</v>
      </c>
      <c r="F11" s="19">
        <v>9615</v>
      </c>
      <c r="G11" s="19"/>
      <c r="H11" s="19">
        <f>F11+G11</f>
        <v>9615</v>
      </c>
      <c r="I11" s="27"/>
    </row>
    <row r="12" ht="18" customHeight="1" spans="1:9">
      <c r="A12" s="18" t="s">
        <v>142</v>
      </c>
      <c r="B12" s="19">
        <v>45949</v>
      </c>
      <c r="C12" s="19">
        <f t="shared" si="2"/>
        <v>4400</v>
      </c>
      <c r="D12" s="19">
        <v>50349</v>
      </c>
      <c r="E12" s="20" t="s">
        <v>143</v>
      </c>
      <c r="F12" s="19">
        <v>8102</v>
      </c>
      <c r="G12" s="19">
        <v>3431</v>
      </c>
      <c r="H12" s="19">
        <f>F12+G12</f>
        <v>11533</v>
      </c>
      <c r="I12" s="27"/>
    </row>
    <row r="13" ht="18" customHeight="1" spans="1:9">
      <c r="A13" s="18" t="s">
        <v>144</v>
      </c>
      <c r="B13" s="19">
        <v>23403</v>
      </c>
      <c r="C13" s="19">
        <f t="shared" si="2"/>
        <v>0</v>
      </c>
      <c r="D13" s="19">
        <v>23403</v>
      </c>
      <c r="E13" s="20" t="s">
        <v>145</v>
      </c>
      <c r="F13" s="19">
        <v>280</v>
      </c>
      <c r="G13" s="19"/>
      <c r="H13" s="19">
        <f t="shared" si="1"/>
        <v>280</v>
      </c>
      <c r="I13" s="27"/>
    </row>
    <row r="14" ht="18" customHeight="1" spans="1:9">
      <c r="A14" s="18" t="s">
        <v>146</v>
      </c>
      <c r="B14" s="19">
        <v>9669.88</v>
      </c>
      <c r="C14" s="19">
        <f t="shared" si="2"/>
        <v>1294.12</v>
      </c>
      <c r="D14" s="19">
        <v>10964</v>
      </c>
      <c r="E14" s="20" t="s">
        <v>147</v>
      </c>
      <c r="F14" s="19">
        <v>1284</v>
      </c>
      <c r="G14" s="19"/>
      <c r="H14" s="19">
        <f t="shared" si="1"/>
        <v>1284</v>
      </c>
      <c r="I14" s="27"/>
    </row>
    <row r="15" ht="18" customHeight="1" spans="1:9">
      <c r="A15" s="18" t="s">
        <v>148</v>
      </c>
      <c r="B15" s="19">
        <v>3346</v>
      </c>
      <c r="C15" s="19">
        <f t="shared" si="2"/>
        <v>0</v>
      </c>
      <c r="D15" s="19">
        <v>3346</v>
      </c>
      <c r="E15" s="20" t="s">
        <v>149</v>
      </c>
      <c r="F15" s="19">
        <v>4111</v>
      </c>
      <c r="G15" s="19"/>
      <c r="H15" s="19">
        <f t="shared" si="1"/>
        <v>4111</v>
      </c>
      <c r="I15" s="27"/>
    </row>
    <row r="16" ht="18" customHeight="1" spans="1:9">
      <c r="A16" s="18" t="s">
        <v>150</v>
      </c>
      <c r="B16" s="19">
        <v>2022</v>
      </c>
      <c r="C16" s="19">
        <f t="shared" si="2"/>
        <v>474</v>
      </c>
      <c r="D16" s="19">
        <v>2496</v>
      </c>
      <c r="E16" s="20" t="s">
        <v>151</v>
      </c>
      <c r="F16" s="19"/>
      <c r="G16" s="19"/>
      <c r="H16" s="19">
        <f t="shared" si="1"/>
        <v>0</v>
      </c>
      <c r="I16" s="27"/>
    </row>
    <row r="17" ht="18" customHeight="1" spans="1:9">
      <c r="A17" s="18" t="s">
        <v>152</v>
      </c>
      <c r="B17" s="19">
        <v>16948</v>
      </c>
      <c r="C17" s="19">
        <f t="shared" si="2"/>
        <v>0</v>
      </c>
      <c r="D17" s="19">
        <v>16948</v>
      </c>
      <c r="E17" s="20" t="s">
        <v>153</v>
      </c>
      <c r="F17" s="19">
        <v>4358</v>
      </c>
      <c r="G17" s="19"/>
      <c r="H17" s="19">
        <f t="shared" si="1"/>
        <v>4358</v>
      </c>
      <c r="I17" s="27"/>
    </row>
    <row r="18" ht="18" customHeight="1" spans="1:9">
      <c r="A18" s="18" t="s">
        <v>154</v>
      </c>
      <c r="B18" s="19">
        <v>18029</v>
      </c>
      <c r="C18" s="19">
        <f t="shared" si="2"/>
        <v>0</v>
      </c>
      <c r="D18" s="19">
        <v>18029</v>
      </c>
      <c r="E18" s="20" t="s">
        <v>155</v>
      </c>
      <c r="F18" s="19">
        <v>15280</v>
      </c>
      <c r="G18" s="19"/>
      <c r="H18" s="19">
        <f t="shared" si="1"/>
        <v>15280</v>
      </c>
      <c r="I18" s="27"/>
    </row>
    <row r="19" ht="18" customHeight="1" spans="1:9">
      <c r="A19" s="18" t="s">
        <v>156</v>
      </c>
      <c r="B19" s="19">
        <v>2102</v>
      </c>
      <c r="C19" s="19">
        <f t="shared" si="2"/>
        <v>0</v>
      </c>
      <c r="D19" s="19">
        <v>2102</v>
      </c>
      <c r="E19" s="16" t="s">
        <v>157</v>
      </c>
      <c r="F19" s="17">
        <f>SUM(F20:F33)</f>
        <v>0</v>
      </c>
      <c r="G19" s="17">
        <f>SUM(G20:G33)</f>
        <v>20480</v>
      </c>
      <c r="H19" s="17">
        <f>SUM(H20:H33)</f>
        <v>20480</v>
      </c>
      <c r="I19" s="27"/>
    </row>
    <row r="20" ht="18" customHeight="1" spans="1:9">
      <c r="A20" s="18" t="s">
        <v>158</v>
      </c>
      <c r="B20" s="19">
        <v>23564</v>
      </c>
      <c r="C20" s="19">
        <f t="shared" si="2"/>
        <v>0</v>
      </c>
      <c r="D20" s="19">
        <v>23564</v>
      </c>
      <c r="E20" s="21" t="s">
        <v>16</v>
      </c>
      <c r="F20" s="19"/>
      <c r="G20" s="19">
        <v>707</v>
      </c>
      <c r="H20" s="19">
        <f>F20+G20</f>
        <v>707</v>
      </c>
      <c r="I20" s="27"/>
    </row>
    <row r="21" ht="18" customHeight="1" spans="1:9">
      <c r="A21" s="18" t="s">
        <v>159</v>
      </c>
      <c r="B21" s="19">
        <v>15215</v>
      </c>
      <c r="C21" s="19">
        <f t="shared" si="2"/>
        <v>4172</v>
      </c>
      <c r="D21" s="19">
        <v>19387</v>
      </c>
      <c r="E21" s="21" t="s">
        <v>18</v>
      </c>
      <c r="F21" s="19"/>
      <c r="G21" s="19">
        <v>110</v>
      </c>
      <c r="H21" s="19">
        <f>F21+G21</f>
        <v>110</v>
      </c>
      <c r="I21" s="27"/>
    </row>
    <row r="22" ht="18" customHeight="1" spans="1:9">
      <c r="A22" s="18" t="s">
        <v>160</v>
      </c>
      <c r="B22" s="22">
        <v>71</v>
      </c>
      <c r="C22" s="19">
        <f t="shared" si="2"/>
        <v>0</v>
      </c>
      <c r="D22" s="19">
        <v>71</v>
      </c>
      <c r="E22" s="21" t="s">
        <v>20</v>
      </c>
      <c r="F22" s="19"/>
      <c r="G22" s="19">
        <v>33</v>
      </c>
      <c r="H22" s="19">
        <f t="shared" ref="H20:H33" si="5">F22+G22</f>
        <v>33</v>
      </c>
      <c r="I22" s="27"/>
    </row>
    <row r="23" ht="18" customHeight="1" spans="1:9">
      <c r="A23" s="18" t="s">
        <v>161</v>
      </c>
      <c r="B23" s="19">
        <v>1826</v>
      </c>
      <c r="C23" s="19">
        <f t="shared" si="2"/>
        <v>786</v>
      </c>
      <c r="D23" s="19">
        <v>2612</v>
      </c>
      <c r="E23" s="21" t="s">
        <v>162</v>
      </c>
      <c r="F23" s="19"/>
      <c r="G23" s="19">
        <v>157</v>
      </c>
      <c r="H23" s="19">
        <f t="shared" si="5"/>
        <v>157</v>
      </c>
      <c r="I23" s="27"/>
    </row>
    <row r="24" ht="18" customHeight="1" spans="1:9">
      <c r="A24" s="18" t="s">
        <v>163</v>
      </c>
      <c r="B24" s="19">
        <v>25972</v>
      </c>
      <c r="C24" s="19">
        <f t="shared" si="2"/>
        <v>3844</v>
      </c>
      <c r="D24" s="19">
        <v>29816</v>
      </c>
      <c r="E24" s="21" t="s">
        <v>28</v>
      </c>
      <c r="F24" s="19"/>
      <c r="G24" s="19">
        <v>1702</v>
      </c>
      <c r="H24" s="19">
        <f t="shared" si="5"/>
        <v>1702</v>
      </c>
      <c r="I24" s="27"/>
    </row>
    <row r="25" ht="18" customHeight="1" spans="1:9">
      <c r="A25" s="18" t="s">
        <v>164</v>
      </c>
      <c r="B25" s="19">
        <v>60</v>
      </c>
      <c r="C25" s="19">
        <f t="shared" si="2"/>
        <v>0</v>
      </c>
      <c r="D25" s="19">
        <v>60</v>
      </c>
      <c r="E25" s="21" t="s">
        <v>30</v>
      </c>
      <c r="F25" s="23"/>
      <c r="G25" s="19">
        <v>0</v>
      </c>
      <c r="H25" s="19">
        <f t="shared" si="5"/>
        <v>0</v>
      </c>
      <c r="I25" s="27"/>
    </row>
    <row r="26" ht="18" customHeight="1" spans="1:9">
      <c r="A26" s="18" t="s">
        <v>165</v>
      </c>
      <c r="B26" s="19">
        <v>1088</v>
      </c>
      <c r="C26" s="19">
        <f t="shared" si="2"/>
        <v>400</v>
      </c>
      <c r="D26" s="19">
        <v>1488</v>
      </c>
      <c r="E26" s="21" t="s">
        <v>32</v>
      </c>
      <c r="F26" s="23"/>
      <c r="G26" s="19">
        <v>148</v>
      </c>
      <c r="H26" s="19">
        <f t="shared" si="5"/>
        <v>148</v>
      </c>
      <c r="I26" s="27"/>
    </row>
    <row r="27" ht="18" customHeight="1" spans="1:9">
      <c r="A27" s="18" t="s">
        <v>166</v>
      </c>
      <c r="B27" s="19">
        <v>20288</v>
      </c>
      <c r="C27" s="19">
        <f t="shared" si="2"/>
        <v>9225</v>
      </c>
      <c r="D27" s="19">
        <v>29513</v>
      </c>
      <c r="E27" s="21" t="s">
        <v>34</v>
      </c>
      <c r="F27" s="23"/>
      <c r="G27" s="19">
        <v>31</v>
      </c>
      <c r="H27" s="19">
        <f t="shared" si="5"/>
        <v>31</v>
      </c>
      <c r="I27" s="27"/>
    </row>
    <row r="28" ht="18" customHeight="1" spans="1:9">
      <c r="A28" s="18" t="s">
        <v>167</v>
      </c>
      <c r="B28" s="19">
        <v>8533</v>
      </c>
      <c r="C28" s="19">
        <f t="shared" si="2"/>
        <v>1721</v>
      </c>
      <c r="D28" s="19">
        <v>10254</v>
      </c>
      <c r="E28" s="21" t="s">
        <v>36</v>
      </c>
      <c r="F28" s="23"/>
      <c r="G28" s="19">
        <v>15283</v>
      </c>
      <c r="H28" s="19">
        <f t="shared" si="5"/>
        <v>15283</v>
      </c>
      <c r="I28" s="27"/>
    </row>
    <row r="29" ht="18" customHeight="1" spans="1:9">
      <c r="A29" s="18" t="s">
        <v>168</v>
      </c>
      <c r="B29" s="19">
        <v>3574</v>
      </c>
      <c r="C29" s="19">
        <f t="shared" si="2"/>
        <v>-422</v>
      </c>
      <c r="D29" s="19">
        <v>3152</v>
      </c>
      <c r="E29" s="21" t="s">
        <v>38</v>
      </c>
      <c r="F29" s="23"/>
      <c r="G29" s="19">
        <v>1572</v>
      </c>
      <c r="H29" s="19">
        <f t="shared" si="5"/>
        <v>1572</v>
      </c>
      <c r="I29" s="27"/>
    </row>
    <row r="30" ht="18" customHeight="1" spans="1:9">
      <c r="A30" s="18" t="s">
        <v>169</v>
      </c>
      <c r="B30" s="19">
        <v>34260</v>
      </c>
      <c r="C30" s="19">
        <f t="shared" si="2"/>
        <v>7175</v>
      </c>
      <c r="D30" s="19">
        <v>41435</v>
      </c>
      <c r="E30" s="21" t="s">
        <v>40</v>
      </c>
      <c r="F30" s="23"/>
      <c r="G30" s="19">
        <v>10</v>
      </c>
      <c r="H30" s="19">
        <f t="shared" si="5"/>
        <v>10</v>
      </c>
      <c r="I30" s="27"/>
    </row>
    <row r="31" ht="18" customHeight="1" spans="1:9">
      <c r="A31" s="18" t="s">
        <v>170</v>
      </c>
      <c r="B31" s="19">
        <v>2</v>
      </c>
      <c r="C31" s="19">
        <f t="shared" si="2"/>
        <v>5816</v>
      </c>
      <c r="D31" s="19">
        <v>5818</v>
      </c>
      <c r="E31" s="21" t="s">
        <v>42</v>
      </c>
      <c r="F31" s="23"/>
      <c r="G31" s="19">
        <v>500</v>
      </c>
      <c r="H31" s="19">
        <f t="shared" si="5"/>
        <v>500</v>
      </c>
      <c r="I31" s="27"/>
    </row>
    <row r="32" ht="18" customHeight="1" spans="1:9">
      <c r="A32" s="18" t="s">
        <v>171</v>
      </c>
      <c r="B32" s="19">
        <v>216.13</v>
      </c>
      <c r="C32" s="19">
        <f t="shared" si="2"/>
        <v>8474.87</v>
      </c>
      <c r="D32" s="19">
        <v>8691</v>
      </c>
      <c r="E32" s="21" t="s">
        <v>48</v>
      </c>
      <c r="F32" s="19"/>
      <c r="G32" s="19">
        <v>4</v>
      </c>
      <c r="H32" s="19">
        <f t="shared" si="5"/>
        <v>4</v>
      </c>
      <c r="I32" s="27"/>
    </row>
    <row r="33" ht="18" customHeight="1" spans="1:9">
      <c r="A33" s="16" t="s">
        <v>172</v>
      </c>
      <c r="B33" s="17">
        <f>SUM(B34:B49)</f>
        <v>27690</v>
      </c>
      <c r="C33" s="17">
        <f>SUM(C34:C49)</f>
        <v>53561</v>
      </c>
      <c r="D33" s="17">
        <f>SUM(D34:D49)</f>
        <v>81251</v>
      </c>
      <c r="E33" s="21" t="s">
        <v>52</v>
      </c>
      <c r="F33" s="19"/>
      <c r="G33" s="19">
        <v>223</v>
      </c>
      <c r="H33" s="19">
        <f t="shared" si="5"/>
        <v>223</v>
      </c>
      <c r="I33" s="27"/>
    </row>
    <row r="34" ht="18" customHeight="1" spans="1:9">
      <c r="A34" s="18" t="s">
        <v>173</v>
      </c>
      <c r="B34" s="19">
        <v>0</v>
      </c>
      <c r="C34" s="19">
        <f t="shared" ref="C34:C49" si="6">D34-B34</f>
        <v>1</v>
      </c>
      <c r="D34" s="24">
        <v>1</v>
      </c>
      <c r="E34" s="21"/>
      <c r="F34" s="19"/>
      <c r="G34" s="19"/>
      <c r="H34" s="19"/>
      <c r="I34" s="27"/>
    </row>
    <row r="35" ht="18" customHeight="1" spans="1:9">
      <c r="A35" s="18" t="s">
        <v>174</v>
      </c>
      <c r="B35" s="19">
        <v>559</v>
      </c>
      <c r="C35" s="19">
        <f t="shared" si="6"/>
        <v>2187</v>
      </c>
      <c r="D35" s="24">
        <v>2746</v>
      </c>
      <c r="E35" s="21"/>
      <c r="F35" s="19"/>
      <c r="G35" s="19"/>
      <c r="H35" s="19"/>
      <c r="I35" s="27"/>
    </row>
    <row r="36" ht="18" customHeight="1" spans="1:9">
      <c r="A36" s="18" t="s">
        <v>175</v>
      </c>
      <c r="B36" s="19">
        <v>0</v>
      </c>
      <c r="C36" s="19">
        <f t="shared" si="6"/>
        <v>490</v>
      </c>
      <c r="D36" s="24">
        <v>490</v>
      </c>
      <c r="E36" s="21"/>
      <c r="F36" s="19"/>
      <c r="G36" s="19"/>
      <c r="H36" s="19"/>
      <c r="I36" s="27"/>
    </row>
    <row r="37" ht="18" customHeight="1" spans="1:9">
      <c r="A37" s="18" t="s">
        <v>176</v>
      </c>
      <c r="B37" s="19">
        <v>128</v>
      </c>
      <c r="C37" s="19">
        <f t="shared" si="6"/>
        <v>0</v>
      </c>
      <c r="D37" s="24">
        <v>128</v>
      </c>
      <c r="E37" s="21"/>
      <c r="F37" s="19"/>
      <c r="G37" s="19"/>
      <c r="H37" s="19"/>
      <c r="I37" s="27"/>
    </row>
    <row r="38" ht="18" customHeight="1" spans="1:9">
      <c r="A38" s="18" t="s">
        <v>177</v>
      </c>
      <c r="B38" s="19">
        <v>0</v>
      </c>
      <c r="C38" s="19">
        <f t="shared" si="6"/>
        <v>1000</v>
      </c>
      <c r="D38" s="24">
        <v>1000</v>
      </c>
      <c r="E38" s="21"/>
      <c r="F38" s="19"/>
      <c r="G38" s="19"/>
      <c r="H38" s="19"/>
      <c r="I38" s="27"/>
    </row>
    <row r="39" ht="18" customHeight="1" spans="1:9">
      <c r="A39" s="18" t="s">
        <v>178</v>
      </c>
      <c r="B39" s="19">
        <v>550</v>
      </c>
      <c r="C39" s="19">
        <f t="shared" si="6"/>
        <v>0</v>
      </c>
      <c r="D39" s="24">
        <v>550</v>
      </c>
      <c r="E39" s="21"/>
      <c r="F39" s="23"/>
      <c r="G39" s="19"/>
      <c r="H39" s="19"/>
      <c r="I39" s="27"/>
    </row>
    <row r="40" ht="18" customHeight="1" spans="1:9">
      <c r="A40" s="18" t="s">
        <v>179</v>
      </c>
      <c r="B40" s="19">
        <v>2511</v>
      </c>
      <c r="C40" s="19">
        <f t="shared" si="6"/>
        <v>8730</v>
      </c>
      <c r="D40" s="24">
        <v>11241</v>
      </c>
      <c r="E40" s="21"/>
      <c r="F40" s="23"/>
      <c r="G40" s="19"/>
      <c r="H40" s="19"/>
      <c r="I40" s="27"/>
    </row>
    <row r="41" ht="18" customHeight="1" spans="1:9">
      <c r="A41" s="18" t="s">
        <v>180</v>
      </c>
      <c r="B41" s="19">
        <v>0</v>
      </c>
      <c r="C41" s="19">
        <f t="shared" si="6"/>
        <v>8749</v>
      </c>
      <c r="D41" s="24">
        <v>8749</v>
      </c>
      <c r="E41" s="21"/>
      <c r="F41" s="23"/>
      <c r="G41" s="19"/>
      <c r="H41" s="19"/>
      <c r="I41" s="27"/>
    </row>
    <row r="42" ht="18" customHeight="1" spans="1:9">
      <c r="A42" s="18" t="s">
        <v>181</v>
      </c>
      <c r="B42" s="19">
        <v>8188</v>
      </c>
      <c r="C42" s="19">
        <f t="shared" si="6"/>
        <v>13588</v>
      </c>
      <c r="D42" s="24">
        <v>21776</v>
      </c>
      <c r="E42" s="21"/>
      <c r="F42" s="23"/>
      <c r="G42" s="19"/>
      <c r="H42" s="19"/>
      <c r="I42" s="27"/>
    </row>
    <row r="43" ht="18" customHeight="1" spans="1:9">
      <c r="A43" s="18" t="s">
        <v>182</v>
      </c>
      <c r="B43" s="24">
        <v>9606</v>
      </c>
      <c r="C43" s="19">
        <f t="shared" si="6"/>
        <v>17119</v>
      </c>
      <c r="D43" s="24">
        <v>26725</v>
      </c>
      <c r="E43" s="21"/>
      <c r="F43" s="23"/>
      <c r="G43" s="19"/>
      <c r="H43" s="19"/>
      <c r="I43" s="27"/>
    </row>
    <row r="44" ht="18" customHeight="1" spans="1:9">
      <c r="A44" s="18" t="s">
        <v>183</v>
      </c>
      <c r="B44" s="24">
        <v>1100</v>
      </c>
      <c r="C44" s="19">
        <f t="shared" si="6"/>
        <v>-274</v>
      </c>
      <c r="D44" s="24">
        <v>826</v>
      </c>
      <c r="E44" s="21"/>
      <c r="F44" s="23"/>
      <c r="G44" s="19"/>
      <c r="H44" s="19"/>
      <c r="I44" s="27"/>
    </row>
    <row r="45" ht="18" customHeight="1" spans="1:9">
      <c r="A45" s="18" t="s">
        <v>184</v>
      </c>
      <c r="B45" s="19">
        <v>1332</v>
      </c>
      <c r="C45" s="19">
        <f t="shared" si="6"/>
        <v>-160</v>
      </c>
      <c r="D45" s="25">
        <v>1172</v>
      </c>
      <c r="E45" s="21"/>
      <c r="F45" s="23"/>
      <c r="G45" s="19"/>
      <c r="H45" s="19"/>
      <c r="I45" s="27"/>
    </row>
    <row r="46" ht="18" customHeight="1" spans="1:9">
      <c r="A46" s="18" t="s">
        <v>185</v>
      </c>
      <c r="B46" s="26">
        <v>0</v>
      </c>
      <c r="C46" s="19">
        <f t="shared" si="6"/>
        <v>166</v>
      </c>
      <c r="D46" s="25">
        <v>166</v>
      </c>
      <c r="E46" s="21"/>
      <c r="F46" s="19"/>
      <c r="G46" s="19"/>
      <c r="H46" s="19"/>
      <c r="I46" s="27"/>
    </row>
    <row r="47" ht="18" customHeight="1" spans="1:9">
      <c r="A47" s="18" t="s">
        <v>186</v>
      </c>
      <c r="B47" s="19">
        <v>3572</v>
      </c>
      <c r="C47" s="19">
        <f t="shared" si="6"/>
        <v>69</v>
      </c>
      <c r="D47" s="25">
        <v>3641</v>
      </c>
      <c r="E47" s="21"/>
      <c r="F47" s="19"/>
      <c r="G47" s="19"/>
      <c r="H47" s="19"/>
      <c r="I47" s="27"/>
    </row>
    <row r="48" ht="18" customHeight="1" spans="1:9">
      <c r="A48" s="18" t="s">
        <v>187</v>
      </c>
      <c r="B48" s="19">
        <v>144</v>
      </c>
      <c r="C48" s="19">
        <f t="shared" si="6"/>
        <v>294</v>
      </c>
      <c r="D48" s="19">
        <v>438</v>
      </c>
      <c r="E48" s="27"/>
      <c r="F48" s="27"/>
      <c r="G48" s="27"/>
      <c r="H48" s="27"/>
      <c r="I48" s="27"/>
    </row>
    <row r="49" ht="18" customHeight="1" spans="1:9">
      <c r="A49" s="18" t="s">
        <v>188</v>
      </c>
      <c r="B49" s="19">
        <v>0</v>
      </c>
      <c r="C49" s="19">
        <f t="shared" si="6"/>
        <v>1602</v>
      </c>
      <c r="D49" s="19">
        <v>1602</v>
      </c>
      <c r="E49" s="28"/>
      <c r="F49" s="28"/>
      <c r="G49" s="28"/>
      <c r="H49" s="28"/>
      <c r="I49" s="28"/>
    </row>
    <row r="50" ht="23" customHeight="1" spans="1:9">
      <c r="A50" s="29"/>
      <c r="B50" s="30"/>
      <c r="C50" s="30"/>
      <c r="D50" s="30"/>
      <c r="E50" s="31"/>
      <c r="F50" s="31"/>
      <c r="G50" s="31"/>
      <c r="H50" s="31"/>
      <c r="I50" s="31"/>
    </row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20.1" customHeight="1" spans="1:4">
      <c r="A58" s="4"/>
      <c r="B58" s="4"/>
      <c r="C58" s="4"/>
      <c r="D58" s="4"/>
    </row>
    <row r="59" ht="20.1" customHeight="1" spans="1:4">
      <c r="A59" s="4"/>
      <c r="B59" s="4"/>
      <c r="C59" s="4"/>
      <c r="D59" s="4"/>
    </row>
    <row r="60" ht="20.1" customHeight="1" spans="1:4">
      <c r="A60" s="4"/>
      <c r="B60" s="4"/>
      <c r="C60" s="4"/>
      <c r="D60" s="4"/>
    </row>
    <row r="61" ht="20.1" customHeight="1" spans="1:4">
      <c r="A61" s="4"/>
      <c r="B61" s="4"/>
      <c r="C61" s="4"/>
      <c r="D61" s="4"/>
    </row>
    <row r="62" ht="20.1" customHeight="1" spans="1:4">
      <c r="A62" s="4"/>
      <c r="B62" s="4"/>
      <c r="C62" s="4"/>
      <c r="D62" s="4"/>
    </row>
    <row r="63" ht="20.1" customHeight="1" spans="1:4">
      <c r="A63" s="4"/>
      <c r="B63" s="4"/>
      <c r="C63" s="4"/>
      <c r="D63" s="4"/>
    </row>
    <row r="64" ht="20.1" customHeight="1" spans="1:4">
      <c r="A64" s="4"/>
      <c r="B64" s="4"/>
      <c r="C64" s="4"/>
      <c r="D64" s="4"/>
    </row>
    <row r="65" ht="20.1" customHeight="1" spans="1:4">
      <c r="A65" s="4"/>
      <c r="B65" s="4"/>
      <c r="C65" s="4"/>
      <c r="D65" s="4"/>
    </row>
    <row r="66" ht="20.1" customHeight="1" spans="1:4">
      <c r="A66" s="4"/>
      <c r="B66" s="4"/>
      <c r="C66" s="4"/>
      <c r="D66" s="4"/>
    </row>
    <row r="67" ht="20.1" customHeight="1" spans="1:4">
      <c r="A67" s="4"/>
      <c r="B67" s="4"/>
      <c r="C67" s="4"/>
      <c r="D67" s="4"/>
    </row>
    <row r="68" ht="20.1" customHeight="1" spans="1:4">
      <c r="A68" s="4"/>
      <c r="B68" s="4"/>
      <c r="C68" s="4"/>
      <c r="D68" s="4"/>
    </row>
    <row r="69" ht="20.1" customHeight="1" spans="1:4">
      <c r="A69" s="4"/>
      <c r="B69" s="4"/>
      <c r="C69" s="4"/>
      <c r="D69" s="4"/>
    </row>
    <row r="70" ht="20.1" customHeight="1" spans="1:4">
      <c r="A70" s="4"/>
      <c r="B70" s="4"/>
      <c r="C70" s="4"/>
      <c r="D70" s="4"/>
    </row>
    <row r="71" ht="20.1" customHeight="1" spans="1:4">
      <c r="A71" s="4"/>
      <c r="B71" s="4"/>
      <c r="C71" s="4"/>
      <c r="D71" s="4"/>
    </row>
    <row r="72" ht="20.1" customHeight="1" spans="1:4">
      <c r="A72" s="4"/>
      <c r="B72" s="4"/>
      <c r="C72" s="4"/>
      <c r="D72" s="4"/>
    </row>
    <row r="73" ht="20.1" customHeight="1" spans="1:4">
      <c r="A73" s="4"/>
      <c r="B73" s="4"/>
      <c r="C73" s="4"/>
      <c r="D73" s="4"/>
    </row>
    <row r="74" ht="20.1" customHeight="1" spans="1:4">
      <c r="A74" s="4"/>
      <c r="B74" s="4"/>
      <c r="C74" s="4"/>
      <c r="D74" s="4"/>
    </row>
    <row r="75" ht="20.1" customHeight="1" spans="1:4">
      <c r="A75" s="4"/>
      <c r="B75" s="4"/>
      <c r="C75" s="4"/>
      <c r="D75" s="4"/>
    </row>
    <row r="76" ht="20.1" customHeight="1" spans="1:4">
      <c r="A76" s="4"/>
      <c r="B76" s="4"/>
      <c r="C76" s="4"/>
      <c r="D76" s="4"/>
    </row>
    <row r="77" ht="20.1" customHeight="1" spans="1:4">
      <c r="A77" s="4"/>
      <c r="B77" s="4"/>
      <c r="C77" s="4"/>
      <c r="D77" s="4"/>
    </row>
    <row r="78" ht="20.1" customHeight="1" spans="1:4">
      <c r="A78" s="4"/>
      <c r="B78" s="4"/>
      <c r="C78" s="4"/>
      <c r="D78" s="4"/>
    </row>
    <row r="79" ht="20.1" customHeight="1" spans="1:4">
      <c r="A79" s="4"/>
      <c r="B79" s="4"/>
      <c r="C79" s="4"/>
      <c r="D79" s="4"/>
    </row>
    <row r="80" ht="20.1" customHeight="1" spans="1:4">
      <c r="A80" s="4"/>
      <c r="B80" s="4"/>
      <c r="C80" s="4"/>
      <c r="D80" s="4"/>
    </row>
    <row r="81" ht="20.1" customHeight="1" spans="1:4">
      <c r="A81" s="4"/>
      <c r="B81" s="4"/>
      <c r="C81" s="4"/>
      <c r="D81" s="4"/>
    </row>
    <row r="82" ht="20.1" customHeight="1" spans="1:4">
      <c r="A82" s="4"/>
      <c r="B82" s="4"/>
      <c r="C82" s="4"/>
      <c r="D82" s="4"/>
    </row>
    <row r="83" ht="20.1" customHeight="1" spans="1:4">
      <c r="A83" s="4"/>
      <c r="B83" s="4"/>
      <c r="C83" s="4"/>
      <c r="D83" s="4"/>
    </row>
    <row r="84" ht="20.1" customHeight="1" spans="1:4">
      <c r="A84" s="4"/>
      <c r="B84" s="4"/>
      <c r="C84" s="4"/>
      <c r="D84" s="4"/>
    </row>
    <row r="85" ht="20.1" customHeight="1" spans="1:4">
      <c r="A85" s="4"/>
      <c r="B85" s="4"/>
      <c r="C85" s="4"/>
      <c r="D85" s="4"/>
    </row>
    <row r="86" ht="20.1" customHeight="1" spans="1:4">
      <c r="A86" s="4"/>
      <c r="B86" s="4"/>
      <c r="C86" s="4"/>
      <c r="D86" s="4"/>
    </row>
    <row r="87" ht="20.1" customHeight="1" spans="1:4">
      <c r="A87" s="4"/>
      <c r="B87" s="4"/>
      <c r="C87" s="4"/>
      <c r="D87" s="4"/>
    </row>
    <row r="88" ht="20.1" customHeight="1" spans="1:4">
      <c r="A88" s="4"/>
      <c r="B88" s="4"/>
      <c r="C88" s="4"/>
      <c r="D88" s="4"/>
    </row>
    <row r="89" ht="20.1" customHeight="1" spans="1:4">
      <c r="A89" s="4"/>
      <c r="B89" s="4"/>
      <c r="C89" s="4"/>
      <c r="D89" s="4"/>
    </row>
    <row r="90" ht="20.1" customHeight="1" spans="1:4">
      <c r="A90" s="4"/>
      <c r="B90" s="4"/>
      <c r="C90" s="4"/>
      <c r="D90" s="4"/>
    </row>
    <row r="91" ht="20.1" customHeight="1" spans="1:4">
      <c r="A91" s="4"/>
      <c r="B91" s="4"/>
      <c r="C91" s="4"/>
      <c r="D91" s="4"/>
    </row>
    <row r="92" ht="20.1" customHeight="1" spans="1:4">
      <c r="A92" s="4"/>
      <c r="B92" s="4"/>
      <c r="C92" s="4"/>
      <c r="D92" s="4"/>
    </row>
    <row r="93" ht="20.1" customHeight="1" spans="1:4">
      <c r="A93" s="4"/>
      <c r="B93" s="4"/>
      <c r="C93" s="4"/>
      <c r="D93" s="4"/>
    </row>
    <row r="94" ht="20.1" customHeight="1" spans="1:4">
      <c r="A94" s="4"/>
      <c r="B94" s="4"/>
      <c r="C94" s="4"/>
      <c r="D94" s="4"/>
    </row>
    <row r="95" ht="20.1" customHeight="1" spans="1:4">
      <c r="A95" s="4"/>
      <c r="B95" s="4"/>
      <c r="C95" s="4"/>
      <c r="D95" s="4"/>
    </row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s="3" customFormat="1" ht="20.1" customHeight="1" spans="5:9">
      <c r="E105" s="4"/>
      <c r="F105" s="4"/>
      <c r="G105" s="4"/>
      <c r="H105" s="4"/>
      <c r="I105" s="4"/>
    </row>
    <row r="106" s="3" customFormat="1" ht="20.1" customHeight="1" spans="5:9">
      <c r="E106" s="4"/>
      <c r="F106" s="4"/>
      <c r="G106" s="4"/>
      <c r="H106" s="4"/>
      <c r="I106" s="4"/>
    </row>
    <row r="107" s="3" customFormat="1" ht="20.1" customHeight="1" spans="5:9">
      <c r="E107" s="4"/>
      <c r="F107" s="4"/>
      <c r="G107" s="4"/>
      <c r="H107" s="4"/>
      <c r="I107" s="4"/>
    </row>
    <row r="108" s="3" customFormat="1" ht="20.1" customHeight="1" spans="5:9">
      <c r="E108" s="4"/>
      <c r="F108" s="4"/>
      <c r="G108" s="4"/>
      <c r="H108" s="4"/>
      <c r="I108" s="4"/>
    </row>
    <row r="109" s="3" customFormat="1" ht="20.1" customHeight="1" spans="5:9">
      <c r="E109" s="4"/>
      <c r="F109" s="4"/>
      <c r="G109" s="4"/>
      <c r="H109" s="4"/>
      <c r="I109" s="4"/>
    </row>
    <row r="110" s="3" customFormat="1" ht="20.1" customHeight="1" spans="5:9">
      <c r="E110" s="4"/>
      <c r="F110" s="4"/>
      <c r="G110" s="4"/>
      <c r="H110" s="4"/>
      <c r="I110" s="4"/>
    </row>
    <row r="111" s="3" customFormat="1" ht="20.1" customHeight="1" spans="5:9">
      <c r="E111" s="4"/>
      <c r="F111" s="4"/>
      <c r="G111" s="4"/>
      <c r="H111" s="4"/>
      <c r="I111" s="4"/>
    </row>
    <row r="112" s="3" customFormat="1" ht="20.1" customHeight="1" spans="5:9">
      <c r="E112" s="4"/>
      <c r="F112" s="4"/>
      <c r="G112" s="4"/>
      <c r="H112" s="4"/>
      <c r="I112" s="4"/>
    </row>
    <row r="113" s="3" customFormat="1" ht="20.1" customHeight="1" spans="5:9">
      <c r="E113" s="4"/>
      <c r="F113" s="4"/>
      <c r="G113" s="4"/>
      <c r="H113" s="4"/>
      <c r="I113" s="4"/>
    </row>
    <row r="114" s="3" customFormat="1" ht="20.1" customHeight="1" spans="5:9">
      <c r="E114" s="4"/>
      <c r="F114" s="4"/>
      <c r="G114" s="4"/>
      <c r="H114" s="4"/>
      <c r="I114" s="4"/>
    </row>
    <row r="115" s="3" customFormat="1" ht="20.1" customHeight="1" spans="5:9">
      <c r="E115" s="4"/>
      <c r="F115" s="4"/>
      <c r="G115" s="4"/>
      <c r="H115" s="4"/>
      <c r="I115" s="4"/>
    </row>
    <row r="116" s="3" customFormat="1" ht="20.1" customHeight="1" spans="5:9">
      <c r="E116" s="4"/>
      <c r="F116" s="4"/>
      <c r="G116" s="4"/>
      <c r="H116" s="4"/>
      <c r="I116" s="4"/>
    </row>
    <row r="117" s="3" customFormat="1" ht="20.1" customHeight="1" spans="5:9">
      <c r="E117" s="4"/>
      <c r="F117" s="4"/>
      <c r="G117" s="4"/>
      <c r="H117" s="4"/>
      <c r="I117" s="4"/>
    </row>
    <row r="118" s="3" customFormat="1" ht="20.1" customHeight="1" spans="5:9">
      <c r="E118" s="4"/>
      <c r="F118" s="4"/>
      <c r="G118" s="4"/>
      <c r="H118" s="4"/>
      <c r="I118" s="4"/>
    </row>
  </sheetData>
  <mergeCells count="3">
    <mergeCell ref="A1:F1"/>
    <mergeCell ref="A2:I2"/>
    <mergeCell ref="F3:I3"/>
  </mergeCells>
  <pageMargins left="0.511811023622047" right="0.15748031496063" top="0.275590551181102" bottom="0.748031496062992" header="0.15748031496063" footer="0.31496062992126"/>
  <pageSetup paperSize="9" scale="78" firstPageNumber="19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县级公共收支 </vt:lpstr>
      <vt:lpstr>县级基金收支</vt:lpstr>
      <vt:lpstr>县级国资收支</vt:lpstr>
      <vt:lpstr>县级公共转移支付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李佳翼</dc:creator>
  <cp:lastModifiedBy>李佳翼</cp:lastModifiedBy>
  <dcterms:created xsi:type="dcterms:W3CDTF">2022-08-24T03:32:00Z</dcterms:created>
  <dcterms:modified xsi:type="dcterms:W3CDTF">2022-09-13T06:38:10Z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KSOReadingLayout">
    <vt:bool>true</vt:bool>
  </property>
</Properties>
</file>